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65521" windowWidth="11805" windowHeight="6435" tabRatio="601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<sst xmlns="http://schemas.openxmlformats.org/spreadsheetml/2006/main" count="607" uniqueCount="357">
  <si>
    <t>383</t>
  </si>
  <si>
    <t xml:space="preserve">Единица измерения:  руб </t>
  </si>
  <si>
    <t>4</t>
  </si>
  <si>
    <t>5</t>
  </si>
  <si>
    <t>Неисполненные</t>
  </si>
  <si>
    <t>назначения</t>
  </si>
  <si>
    <t>КОДЫ</t>
  </si>
  <si>
    <t xml:space="preserve"> Наименование показателя</t>
  </si>
  <si>
    <t>в том числе:</t>
  </si>
  <si>
    <t xml:space="preserve">         Исполнено</t>
  </si>
  <si>
    <t>через</t>
  </si>
  <si>
    <t>банковские</t>
  </si>
  <si>
    <t>счета</t>
  </si>
  <si>
    <t>некассовые</t>
  </si>
  <si>
    <t>операции</t>
  </si>
  <si>
    <t>итого</t>
  </si>
  <si>
    <t>6</t>
  </si>
  <si>
    <t>7</t>
  </si>
  <si>
    <t>8</t>
  </si>
  <si>
    <t>9</t>
  </si>
  <si>
    <t>Код источника</t>
  </si>
  <si>
    <t>финансирования</t>
  </si>
  <si>
    <t>Доходы бюджета - всего</t>
  </si>
  <si>
    <t>Код</t>
  </si>
  <si>
    <t>стро-</t>
  </si>
  <si>
    <t>ки</t>
  </si>
  <si>
    <t xml:space="preserve">             по ОКПО</t>
  </si>
  <si>
    <t xml:space="preserve">             по ОКЕИ</t>
  </si>
  <si>
    <t xml:space="preserve">                   Дата</t>
  </si>
  <si>
    <t>Руководитель финансово-</t>
  </si>
  <si>
    <t xml:space="preserve">  Форма по ОКУД</t>
  </si>
  <si>
    <t xml:space="preserve">                                  (подпись)                                      (расшифровка подписи)</t>
  </si>
  <si>
    <t xml:space="preserve">                        (подпись)                     (расшифровка подписи)</t>
  </si>
  <si>
    <t xml:space="preserve">                                       (подпись)                (расшифровка подписи)</t>
  </si>
  <si>
    <t>010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</si>
  <si>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</si>
  <si>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</si>
  <si>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</si>
  <si>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</si>
  <si>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</si>
  <si>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</si>
  <si>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 xml:space="preserve">                                 1. Доходы бюджета</t>
  </si>
  <si>
    <t>710</t>
  </si>
  <si>
    <t>720</t>
  </si>
  <si>
    <t>800</t>
  </si>
  <si>
    <t>810</t>
  </si>
  <si>
    <t>811</t>
  </si>
  <si>
    <t>812</t>
  </si>
  <si>
    <t>820</t>
  </si>
  <si>
    <t>821</t>
  </si>
  <si>
    <t>822</t>
  </si>
  <si>
    <t>Изменение остатков средств</t>
  </si>
  <si>
    <t>х</t>
  </si>
  <si>
    <t>увеличение остатков средств</t>
  </si>
  <si>
    <t>уменьшение остатков средств</t>
  </si>
  <si>
    <t>Форма 0503127  с.3</t>
  </si>
  <si>
    <t>0503127</t>
  </si>
  <si>
    <t>увеличение счетов расчетов (дебетовый остаток счета 121002000)</t>
  </si>
  <si>
    <t>уменьшение счетов расчетов (кредитовый остаток счета 130405000)</t>
  </si>
  <si>
    <t>Изменение остатков по расчетам                       (стр.810 + 820)</t>
  </si>
  <si>
    <t>Изменение остатков по внутренним расчетам (стр.821 + стр. 822)</t>
  </si>
  <si>
    <t xml:space="preserve">                          2. Расходы бюджета</t>
  </si>
  <si>
    <t>бюджетных</t>
  </si>
  <si>
    <t>по</t>
  </si>
  <si>
    <t>обязательств</t>
  </si>
  <si>
    <t>ассигно-</t>
  </si>
  <si>
    <t>ваниям</t>
  </si>
  <si>
    <t>10</t>
  </si>
  <si>
    <t>11</t>
  </si>
  <si>
    <t>Расходы бюджета - всего</t>
  </si>
  <si>
    <t>200</t>
  </si>
  <si>
    <t xml:space="preserve">        Форма 0503127  с.2</t>
  </si>
  <si>
    <t xml:space="preserve">Утвержденные </t>
  </si>
  <si>
    <t xml:space="preserve">бюджетные </t>
  </si>
  <si>
    <t xml:space="preserve">увеличение остатков по внутренним расчетам </t>
  </si>
  <si>
    <t xml:space="preserve">уменьшение остатков по внутренним расчетам </t>
  </si>
  <si>
    <t xml:space="preserve"> ГЛАВНОГО АДМИНИСТРАТОРА, АДМИНИСТРАТОРА ИСТОЧНИКОВ ФИНАНСИРОВАНИЯ ДЕФИЦИТА БЮДЖЕТА, </t>
  </si>
  <si>
    <t xml:space="preserve">                                                              ГЛАВНОГО АДМИНИСТРАТОРА, АДМИНИСТРАТОРА ДОХОДОВ БЮДЖЕТА                                    </t>
  </si>
  <si>
    <t>ОТЧЕТ  ОБ  ИСПОЛНЕНИИ БЮДЖЕТА</t>
  </si>
  <si>
    <t xml:space="preserve">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</si>
  <si>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</si>
  <si>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</si>
  <si>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</si>
  <si>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 xml:space="preserve">        Глава по БК</t>
  </si>
  <si>
    <t>изменение остатков по расчетам с органами, организующими исполнение бюджета       (стр.811 + 812)</t>
  </si>
  <si>
    <t xml:space="preserve">по бюджетной </t>
  </si>
  <si>
    <t>классификации</t>
  </si>
  <si>
    <t xml:space="preserve">через </t>
  </si>
  <si>
    <t>финансовые</t>
  </si>
  <si>
    <t>органы</t>
  </si>
  <si>
    <t xml:space="preserve">ГЛАВНОГО РАСПОРЯДИТЕЛЯ, РАСПОРЯДИТЕЛЯ, ПОЛУЧАТЕЛЯ БЮДЖЕТНЫХ СРЕДСТВ, </t>
  </si>
  <si>
    <t>Субвенции на ВУС</t>
  </si>
  <si>
    <t>НДФЛ</t>
  </si>
  <si>
    <t>Налог на имущество физ.лиц</t>
  </si>
  <si>
    <t>Госпошлина</t>
  </si>
  <si>
    <t>Арендная плата</t>
  </si>
  <si>
    <t>020</t>
  </si>
  <si>
    <t>030</t>
  </si>
  <si>
    <t>000 8 70 00000 00 0000 151</t>
  </si>
  <si>
    <t>951 2 02 03015 10 0000 151</t>
  </si>
  <si>
    <t>000 000 00000 00 0000 000</t>
  </si>
  <si>
    <t>182 000 00000 00 0000 000</t>
  </si>
  <si>
    <t>182 1 05 00000 00 0000 000</t>
  </si>
  <si>
    <t>182 1 06 00000 00 0000 000</t>
  </si>
  <si>
    <t>182 1 06 01030 10 0000 110</t>
  </si>
  <si>
    <t>182 1 06 01030 10 1000 110</t>
  </si>
  <si>
    <t>182 1 06 06000 00 0000 110</t>
  </si>
  <si>
    <t>951 1 08 04020 01 0000 110</t>
  </si>
  <si>
    <t xml:space="preserve">в том числе:  </t>
  </si>
  <si>
    <t>Оплата труда и начисления</t>
  </si>
  <si>
    <t>Функционирование местных администраций</t>
  </si>
  <si>
    <t>Благоустройство</t>
  </si>
  <si>
    <t>Культура</t>
  </si>
  <si>
    <t>Результат исполнения бюджета (дефиц. "-",проф. "+")</t>
  </si>
  <si>
    <t>Х</t>
  </si>
  <si>
    <t>951 01 05 020110 0000 510</t>
  </si>
  <si>
    <t>951 01 05 020110 0000 610</t>
  </si>
  <si>
    <r>
      <t>Наименование бюджета _____________</t>
    </r>
    <r>
      <rPr>
        <u val="single"/>
        <sz val="8"/>
        <rFont val="Arial Cyr"/>
        <family val="0"/>
      </rPr>
      <t>_                             Бюджет Калининского сельского поселения Шолоховского района</t>
    </r>
    <r>
      <rPr>
        <sz val="8"/>
        <rFont val="Arial Cyr"/>
        <family val="2"/>
      </rPr>
      <t>__________________________________________________________________________________________________________</t>
    </r>
  </si>
  <si>
    <t>04226209</t>
  </si>
  <si>
    <t>951 2 02 04999 10 0000 151</t>
  </si>
  <si>
    <t>Налоги на имущество</t>
  </si>
  <si>
    <t>-</t>
  </si>
  <si>
    <t>951</t>
  </si>
  <si>
    <t>Периодичность:    квартальная</t>
  </si>
  <si>
    <t>Осуществление первичного воинского учета</t>
  </si>
  <si>
    <t>951 2 02 01001 10 0000 151</t>
  </si>
  <si>
    <t>Налоги на совокупный доход</t>
  </si>
  <si>
    <t>Земельный налог</t>
  </si>
  <si>
    <t>000 1 11 05000 00 0000 120</t>
  </si>
  <si>
    <t>Защита населения от ЧС, ГО</t>
  </si>
  <si>
    <t>Национальная безопасность и правоох. деятельность</t>
  </si>
  <si>
    <t>Социальная политика</t>
  </si>
  <si>
    <t>951 2 02 03024 10 0000 151</t>
  </si>
  <si>
    <t>Другие общегосударственные вопросы</t>
  </si>
  <si>
    <t>Налоговые доходы</t>
  </si>
  <si>
    <t>Неналоговые доходы</t>
  </si>
  <si>
    <t>000 1 00 00000 00 0000 000</t>
  </si>
  <si>
    <t>по лимитам</t>
  </si>
  <si>
    <t>строки</t>
  </si>
  <si>
    <t>Физическая культура и спорт</t>
  </si>
  <si>
    <t>Код дохода по бюджетной классификации</t>
  </si>
  <si>
    <t>Код сроки</t>
  </si>
  <si>
    <t>Утвержденные бюджетные назначения</t>
  </si>
  <si>
    <t xml:space="preserve">Главный распорядитель, получатель бюджетных средств, </t>
  </si>
  <si>
    <t>Админинистрация Калининского сельского поселения Шолоховского района Ростовской области</t>
  </si>
  <si>
    <t xml:space="preserve">источников финансирования дефицита бюджета </t>
  </si>
  <si>
    <t xml:space="preserve">главный администратор доходов бюджета, главный администратор </t>
  </si>
  <si>
    <t>Жилищное хозяйство</t>
  </si>
  <si>
    <t>182 1 01 02010 01 1000 110</t>
  </si>
  <si>
    <t>Единый сельхозналог</t>
  </si>
  <si>
    <t>182 1 05 03000 01 0000 110</t>
  </si>
  <si>
    <t>182 1 01 02000 01 0000 110</t>
  </si>
  <si>
    <t>Дотации бюджетам поселений на выравнив.</t>
  </si>
  <si>
    <t xml:space="preserve">Прочие субвенции бюджетам поселений </t>
  </si>
  <si>
    <t>Прочие межбюджетные трансферты</t>
  </si>
  <si>
    <t>Налоговые и неналоговые доходы всего</t>
  </si>
  <si>
    <t>Уплата налогов, сборов и иных платежей</t>
  </si>
  <si>
    <t>Прочие расходы (спорт.мероприятия)</t>
  </si>
  <si>
    <t>Другие вопросы в области национальной экономики</t>
  </si>
  <si>
    <t>Национальная экономики</t>
  </si>
  <si>
    <t>Код расхода по бюджетной классификации</t>
  </si>
  <si>
    <t>Лимиты бюджетных обязательств</t>
  </si>
  <si>
    <t xml:space="preserve">         Неисполненные назначения</t>
  </si>
  <si>
    <t>Жилищно-коммунальное хозяйство</t>
  </si>
  <si>
    <t>Уплата налога на имущество организаций и зем.налога</t>
  </si>
  <si>
    <t>Пенсии, пособия, выплачиваемые организ.сект.гос.управл.</t>
  </si>
  <si>
    <t>182 1 05 03010 01 0000 110</t>
  </si>
  <si>
    <t>182 1 05 03010 01 1000 110</t>
  </si>
  <si>
    <t>182 1 01 02010 01 0000 110</t>
  </si>
  <si>
    <t>Штрафы, санкции, возмещение ущерба</t>
  </si>
  <si>
    <t>182 1 01 02020 01 0000 110</t>
  </si>
  <si>
    <t>182 1 01 02030 01 0000 110</t>
  </si>
  <si>
    <t>182 1 01 02020 01 1000 110</t>
  </si>
  <si>
    <t>182 1 01 02030 01 1000 110</t>
  </si>
  <si>
    <t>182 1 01 02030 01 3000 110</t>
  </si>
  <si>
    <t>Денежные взыскания (штрафы) за несоблюдение муниципально-правовых актов</t>
  </si>
  <si>
    <t>000 1 16 00000 00 0000 000</t>
  </si>
  <si>
    <t>0</t>
  </si>
  <si>
    <t>Администрация Калининского сельского поселения</t>
  </si>
  <si>
    <t>Глава Калининского сельского поселения</t>
  </si>
  <si>
    <t>Расходы на обеспечение функций Администрации</t>
  </si>
  <si>
    <t>МП "Обеспеч.обществ.порядка и противод.преступн."  подпр."Противодействие коррупции"</t>
  </si>
  <si>
    <t>МП "Защита населения от ЧС, обесп.пож.безопасн." подпр."Защита населения от ЧС" (обучение по ГО)</t>
  </si>
  <si>
    <t>Дорожное хозяйство</t>
  </si>
  <si>
    <t>Софинансир.расходов на ремонт и содержание дорог</t>
  </si>
  <si>
    <t>Расходы на ремонт и содержание дорог (обл.средства)</t>
  </si>
  <si>
    <t>МП "Благоустр.терр.пос. и обесп.качест.ЖКУ" подпр. "Оформ.права мун.собствен." (оценка зем.уч., межев.)</t>
  </si>
  <si>
    <t>Коммунальное хозяйство</t>
  </si>
  <si>
    <t>Софин.расходов на возмещ. предп.ЖКХ части платы гражд.</t>
  </si>
  <si>
    <t>Расходы на технич.обслуж.газопровода</t>
  </si>
  <si>
    <t>Расходы на возмещ. предпр. ЖКХ части платы граждан</t>
  </si>
  <si>
    <t>Молодежная политика и оздоровление детей</t>
  </si>
  <si>
    <t>МП "Молодежь Калининского СП" подп."Поддер. молод.иниц."</t>
  </si>
  <si>
    <t xml:space="preserve">           по ОКТМО</t>
  </si>
  <si>
    <t>60659425</t>
  </si>
  <si>
    <t>Коммунальные услуги (уличное освещение)</t>
  </si>
  <si>
    <t>Подп."Создание усл.для обеспеч.кач.коммун.услугами нас."</t>
  </si>
  <si>
    <t>951 1 16 51040 02 0000 140</t>
  </si>
  <si>
    <t>951 1 17 05050 10 0000 180</t>
  </si>
  <si>
    <t>Получение кредитов от других бюджетов</t>
  </si>
  <si>
    <t>Погашение бюджетами поселений кредитов</t>
  </si>
  <si>
    <t>951 01 03 010010 0000 710</t>
  </si>
  <si>
    <t>951 01 03 010010 0000 810</t>
  </si>
  <si>
    <t>000 01 00 000000 0000 000</t>
  </si>
  <si>
    <t>Бюджетные кредиты</t>
  </si>
  <si>
    <t>000 01 03 000000 0000 000</t>
  </si>
  <si>
    <r>
      <t>экономической службы        ____________________   Ю.П. Катайкина</t>
    </r>
    <r>
      <rPr>
        <u val="single"/>
        <sz val="8"/>
        <rFont val="Arial Cyr"/>
        <family val="0"/>
      </rPr>
      <t xml:space="preserve">       </t>
    </r>
  </si>
  <si>
    <t>Акцизы</t>
  </si>
  <si>
    <t>100 103 02000 01 0000 110</t>
  </si>
  <si>
    <t>182 1 06 01030 10 2100 110</t>
  </si>
  <si>
    <t>182 1 06 06033 10 1000 110</t>
  </si>
  <si>
    <t>182 1 06 06033 10 2100 110</t>
  </si>
  <si>
    <t>182 1 06 06043 10 1000 110</t>
  </si>
  <si>
    <t>182 1 06 06043 10 2100 110</t>
  </si>
  <si>
    <t>100 1 03 02230 01 0000 110</t>
  </si>
  <si>
    <t>100 1 03 02240 01 0000 110</t>
  </si>
  <si>
    <t>100 1 03 02250 01 0000 110</t>
  </si>
  <si>
    <t>100 1 03 02260 01 0000 110</t>
  </si>
  <si>
    <t>Земельный налог с организаций</t>
  </si>
  <si>
    <t>182 1 06 06030 00 0000 110</t>
  </si>
  <si>
    <t>182 1 06 06040 00 0000 110</t>
  </si>
  <si>
    <t>Земельный налог с физ.лиц.</t>
  </si>
  <si>
    <t>815 1 11 05025 10 0000 120</t>
  </si>
  <si>
    <t>Расходы на ремонт и содержание дорог (акцизы)</t>
  </si>
  <si>
    <t>МП "Моложежь КСП" подп."Формирование патриотизма в молодежной среде"</t>
  </si>
  <si>
    <t>МП "Обеспеч. Общест.поряка и противодейств. Преступн." подпр. "Комплесные меры прот. Наркотикам"</t>
  </si>
  <si>
    <t>МП "Защита населения и тер от ЧС, обеспеч. пож. безопас."</t>
  </si>
  <si>
    <t>182 1 01 02030 01 2100 110</t>
  </si>
  <si>
    <t>951 1 08 04020 01 1000 110</t>
  </si>
  <si>
    <t>182 1 01 02010 01 3000 110</t>
  </si>
  <si>
    <t>Доходы от продажи матер. и немат. активов</t>
  </si>
  <si>
    <t>000 1 14 00000 00 0000 000</t>
  </si>
  <si>
    <t>Доходы от продажи земельных участков, находящихся в собственности поселений</t>
  </si>
  <si>
    <t>951 1 14 06025 10 0000 430</t>
  </si>
  <si>
    <t>802 1 16 51040 02 0000 140</t>
  </si>
  <si>
    <t>857 1 16 51040 02 0000 140</t>
  </si>
  <si>
    <t xml:space="preserve">За зем уч. после разграничения </t>
  </si>
  <si>
    <t>182 1 06 06043 10 3000 110</t>
  </si>
  <si>
    <t>951 1 16 18050 10 0000 140</t>
  </si>
  <si>
    <t>Денежные взыскания (штрафы) за нарушение бюджетного законодательства</t>
  </si>
  <si>
    <t>182 1 05 03010 01 2100 110</t>
  </si>
  <si>
    <t xml:space="preserve">Прочие неналоговые доходы бюджетов поселений </t>
  </si>
  <si>
    <t>182 1 0606043 10 4000 110</t>
  </si>
  <si>
    <t xml:space="preserve">Главный бухгалтер ________________ </t>
  </si>
  <si>
    <t>П.П. Калмыков</t>
  </si>
  <si>
    <t>Руководитель   __________________</t>
  </si>
  <si>
    <t>182 1 01 02010 01 2100 110</t>
  </si>
  <si>
    <t>Фонд оплаты труда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</si>
  <si>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</si>
  <si>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</si>
  <si>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Прочая закупка товаров, работ и услуг для обеспечения государственных (муниципальных) нужд (МП "Развитие информ.технолог.")</t>
  </si>
  <si>
    <t xml:space="preserve">0102 123 00 00110 121 </t>
  </si>
  <si>
    <t>0102 123 00 00110 122</t>
  </si>
  <si>
    <t xml:space="preserve">0102 12 3 00 00000 000 </t>
  </si>
  <si>
    <t xml:space="preserve">0100 00 0 00 00000 000 </t>
  </si>
  <si>
    <t>0102 12 3 00 00110 129</t>
  </si>
  <si>
    <t xml:space="preserve">0102 12 3 00 00190 120 </t>
  </si>
  <si>
    <t xml:space="preserve">0102 12 3 00 00190 122 </t>
  </si>
  <si>
    <t xml:space="preserve">0104 00 0 00 00000 000 </t>
  </si>
  <si>
    <t xml:space="preserve">0102 12 3 00 00110 120 </t>
  </si>
  <si>
    <t xml:space="preserve">0104 10 1 00 25290 244 </t>
  </si>
  <si>
    <t xml:space="preserve">0104 10 1 00 25290 240 </t>
  </si>
  <si>
    <t xml:space="preserve">0104 12 3 00 00110 120 </t>
  </si>
  <si>
    <t xml:space="preserve">0104 12 3 00 00000 000 </t>
  </si>
  <si>
    <t xml:space="preserve">0104 12 3 00 00110 121 </t>
  </si>
  <si>
    <t>0104 12 3 00 00110 122</t>
  </si>
  <si>
    <t>0104 12 3 00 00110 129</t>
  </si>
  <si>
    <t xml:space="preserve">0104 12 3 00 00190 122 </t>
  </si>
  <si>
    <t>0104 12 3 00 00190 240</t>
  </si>
  <si>
    <t xml:space="preserve">0104 12 3 00 00190 244 </t>
  </si>
  <si>
    <t xml:space="preserve">0104 12 3 00 72390 244 </t>
  </si>
  <si>
    <t>0107 12 3 00 99990 880</t>
  </si>
  <si>
    <t>0113 00 0 00 00000 000</t>
  </si>
  <si>
    <t>0113 08 1 00 00000 000</t>
  </si>
  <si>
    <t xml:space="preserve">0113 08 1 00 25200 244 </t>
  </si>
  <si>
    <t>0107 12 3 00 00000 000</t>
  </si>
  <si>
    <t>Прочая закупка товаров, работ и услуг для обеспечения государственных (муниципальных) нужд (услуги редакции)</t>
  </si>
  <si>
    <t xml:space="preserve">0113 12 3 00 99990 851 </t>
  </si>
  <si>
    <t xml:space="preserve">0113 12 3 00 99990 852 </t>
  </si>
  <si>
    <t xml:space="preserve">0203 12 3 00 51180 000 </t>
  </si>
  <si>
    <t xml:space="preserve">0203 12 3 00 51180 121 </t>
  </si>
  <si>
    <t xml:space="preserve">0203 12 3 00 51180 129 </t>
  </si>
  <si>
    <t>0300 00 0 00 00000 000</t>
  </si>
  <si>
    <t>0309 00 00 000000 000</t>
  </si>
  <si>
    <t>0309 09 2 00 25260 244</t>
  </si>
  <si>
    <t xml:space="preserve">0309 09 2 00 25260 540 </t>
  </si>
  <si>
    <t>0310 00 0 00 00000 000</t>
  </si>
  <si>
    <t>Прочая закупка товаров, работ и услуг для обеспечения государственных (муниципальных) нужд (опашка)</t>
  </si>
  <si>
    <t xml:space="preserve">0310 09 1 00 25250 244 </t>
  </si>
  <si>
    <t>0400 00 0 00 00000 000</t>
  </si>
  <si>
    <t>0409 00 0 00 00000 000</t>
  </si>
  <si>
    <t xml:space="preserve">0409 06 1 00 25360 244 </t>
  </si>
  <si>
    <t xml:space="preserve">0409 06 1 00 73510 244 </t>
  </si>
  <si>
    <t>0412 00 0 00 00000 000</t>
  </si>
  <si>
    <t xml:space="preserve">0412 05 4 00 25140 244 </t>
  </si>
  <si>
    <t>0501 00 0 0000 000 000</t>
  </si>
  <si>
    <t>0500 00 0 0000 000 000</t>
  </si>
  <si>
    <t>0502 00 0 00 00000 000</t>
  </si>
  <si>
    <t>Уплата прочих налогов, сборов и иных платежей (взносы на кап.ремонт МКД)</t>
  </si>
  <si>
    <t>0502 05 3 00 00000 000</t>
  </si>
  <si>
    <t>Софин.расходов на возмещ МУП "Теплоэнерго" и ООО "Волна"</t>
  </si>
  <si>
    <t>0502 05 3 00 25130 000</t>
  </si>
  <si>
    <t xml:space="preserve">0502 05 3 00 25130 244 </t>
  </si>
  <si>
    <t>Прочая закупка товаров, работ и услуг для обеспечения государственных (муниципальных) нужд</t>
  </si>
  <si>
    <t xml:space="preserve">0502 05 3 00 S3660 810 </t>
  </si>
  <si>
    <t xml:space="preserve">5002 05 3 00 S3660 800 </t>
  </si>
  <si>
    <t xml:space="preserve">0409 06 1 00 S3510 244 </t>
  </si>
  <si>
    <t>0502 05 3 00 73660 000</t>
  </si>
  <si>
    <t>Расходы на возмещение МУП "Теплоэнерго" и ООО "Волна"</t>
  </si>
  <si>
    <t xml:space="preserve">0502 05 3 00 73660 810 </t>
  </si>
  <si>
    <t>0503 00 0 00 00000 000</t>
  </si>
  <si>
    <t xml:space="preserve">0503 05 1 0025330 244 </t>
  </si>
  <si>
    <t>0707 00 0 00 00000 000</t>
  </si>
  <si>
    <t xml:space="preserve">0707 02 1 00 25020 244 </t>
  </si>
  <si>
    <t xml:space="preserve">0707 02 2 00 25030 244 </t>
  </si>
  <si>
    <t xml:space="preserve">0707 08 3 00 25240 244 </t>
  </si>
  <si>
    <t>0801 00 0 00 00000 000</t>
  </si>
  <si>
    <t xml:space="preserve">0801 03 1 00 00590 611 </t>
  </si>
  <si>
    <t xml:space="preserve">0801 03 1 00 99990 244 </t>
  </si>
  <si>
    <t xml:space="preserve">1000 00 0 00 0000 000 </t>
  </si>
  <si>
    <t xml:space="preserve">1001 01 1 00 25010 321 </t>
  </si>
  <si>
    <t>1301 99 2 00 90090 000</t>
  </si>
  <si>
    <t xml:space="preserve">1102 04 1 00 25050 244 </t>
  </si>
  <si>
    <t>1100 00 0 00 00000 000</t>
  </si>
  <si>
    <t>Обслуживание государственного и муниципального долга</t>
  </si>
  <si>
    <t>Обслуживание муниципального долга</t>
  </si>
  <si>
    <t>Специальные расходы (проведение выборов)</t>
  </si>
  <si>
    <t xml:space="preserve">Специальные расходы </t>
  </si>
  <si>
    <t xml:space="preserve">0104 12 3 00 00190 120 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</si>
  <si>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</si>
  <si>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(муницип.) нужд МП "Развитие информ.технологий"</t>
  </si>
  <si>
    <t>Иные закупки  товаров, работ и услуг для гос.нужд</t>
  </si>
  <si>
    <t>Прочая закупка товаров, работ, услуг для гос. нужд</t>
  </si>
  <si>
    <t>0104 12 3 00 72390 240</t>
  </si>
  <si>
    <t>Иные закупки товаров, работ и услуг для гос.нужд</t>
  </si>
  <si>
    <t>Прочая закупка товаров, работ услуг (протоколы)</t>
  </si>
  <si>
    <t>Прочая закупка товаров, работ и услуг МП "Обеспеч.обществ.порядка и прот. преступности" подпр. "Противод. терририз. и экстремизм"</t>
  </si>
  <si>
    <t>Субсидии бюджетным учереждениям (Муниципальное задание)</t>
  </si>
  <si>
    <t>Иные межбюджетные трансферты</t>
  </si>
  <si>
    <t>О.В. Туйманова</t>
  </si>
  <si>
    <t xml:space="preserve">0113 12 3 00 99990 853 </t>
  </si>
  <si>
    <t>Прочая закупка товаров, работ и услуг МП "Обеспеч.общ.порядка и прот. преступ." подпр. "Противод. коррупции"(чистые руки)</t>
  </si>
  <si>
    <t>Уплата прочих налогов, сборов (негатив и трансп.нал.)</t>
  </si>
  <si>
    <t>Уплата иных платежей (СМО, пени, штрафы)</t>
  </si>
  <si>
    <t>1301 13 3 00 25390 730</t>
  </si>
  <si>
    <t xml:space="preserve">0113 08 1 00 25210 244 </t>
  </si>
  <si>
    <t xml:space="preserve">0113 08 2 00 25220 244 </t>
  </si>
  <si>
    <t>0501 05 2 00 99990 244</t>
  </si>
  <si>
    <t>0503 05 1 0099990 244</t>
  </si>
  <si>
    <t>Мероприятия по благоустройству (акарицидная обработка территории)</t>
  </si>
  <si>
    <t>Прочая закупка товаров работ и услуг (Проведение госэкспертизы)</t>
  </si>
  <si>
    <t>Расходы на выплаты персоналу государственных (муницип.) органов</t>
  </si>
  <si>
    <t>Расходы на выплату персоналу государственных (муницип.) органов</t>
  </si>
  <si>
    <t>01.06.2016</t>
  </si>
  <si>
    <t xml:space="preserve">                                                                        на  1 июня  2016 г.</t>
  </si>
  <si>
    <t>-150000,00</t>
  </si>
  <si>
    <t>03 июня 2016 г.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</si>
</sst>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&quot;р.&quot;"/>
    <numFmt numFmtId="185" formatCode="0.000"/>
    <numFmt numFmtId="186" formatCode="0.0000"/>
  </numFmts>
  <fonts count="3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8"/>
      <name val="Arial Cyr"/>
      <family val="0"/>
    </font>
    <font>
      <sz val="8.5"/>
      <name val="Arial Cyr"/>
      <family val="0"/>
    </font>
    <font>
      <b/>
      <sz val="8.5"/>
      <name val="Arial Cyr"/>
      <family val="2"/>
    </font>
    <font>
      <sz val="8.5"/>
      <name val="Arial"/>
      <family val="2"/>
    </font>
    <font>
      <b/>
      <sz val="8.5"/>
      <name val="Arial"/>
      <family val="2"/>
    </font>
    <font>
      <sz val="8.5"/>
      <color indexed="8"/>
      <name val="Arial"/>
      <family val="2"/>
    </font>
    <font>
      <sz val="9"/>
      <name val="Arial Cyr"/>
      <family val="2"/>
    </font>
    <font>
      <b/>
      <sz val="9"/>
      <name val="Arial"/>
      <family val="2"/>
    </font>
    <font>
      <b/>
      <sz val="9"/>
      <name val="Arial Cyr"/>
      <family val="0"/>
    </font>
    <font>
      <sz val="9"/>
      <name val="Arial"/>
      <family val="2"/>
    </font>
    <font>
      <sz val="8"/>
      <color indexed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7" borderId="1" applyNumberFormat="0" applyAlignment="0" applyProtection="0"/>
    <xf numFmtId="0" fontId="23" fillId="15" borderId="2" applyNumberFormat="0" applyAlignment="0" applyProtection="0"/>
    <xf numFmtId="0" fontId="24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16" borderId="7" applyNumberFormat="0" applyAlignment="0" applyProtection="0"/>
    <xf numFmtId="0" fontId="30" fillId="0" borderId="0" applyNumberFormat="0" applyFill="0" applyBorder="0" applyAlignment="0" applyProtection="0"/>
    <xf numFmtId="0" fontId="31" fillId="7" borderId="0" applyNumberFormat="0" applyBorder="0" applyAlignment="0" applyProtection="0"/>
    <xf numFmtId="0" fontId="32" fillId="17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6" borderId="0" applyNumberFormat="0" applyBorder="0" applyAlignment="0" applyProtection="0"/>
  </cellStyleXfs>
  <cellXfs count="243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4" fillId="0" borderId="1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0" fontId="0" fillId="0" borderId="14" xfId="0" applyBorder="1" applyAlignment="1">
      <alignment/>
    </xf>
    <xf numFmtId="49" fontId="4" fillId="0" borderId="15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Continuous"/>
    </xf>
    <xf numFmtId="49" fontId="4" fillId="0" borderId="17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wrapText="1"/>
    </xf>
    <xf numFmtId="49" fontId="4" fillId="0" borderId="18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49" fontId="4" fillId="0" borderId="20" xfId="0" applyNumberFormat="1" applyFont="1" applyBorder="1" applyAlignment="1">
      <alignment horizontal="center"/>
    </xf>
    <xf numFmtId="49" fontId="4" fillId="0" borderId="22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horizontal="left"/>
    </xf>
    <xf numFmtId="49" fontId="4" fillId="0" borderId="23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49" fontId="4" fillId="0" borderId="25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49" fontId="4" fillId="0" borderId="26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27" xfId="0" applyNumberFormat="1" applyFont="1" applyBorder="1" applyAlignment="1">
      <alignment horizontal="center"/>
    </xf>
    <xf numFmtId="49" fontId="4" fillId="0" borderId="28" xfId="0" applyNumberFormat="1" applyFont="1" applyBorder="1" applyAlignment="1">
      <alignment horizontal="center" wrapText="1"/>
    </xf>
    <xf numFmtId="49" fontId="4" fillId="0" borderId="29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/>
    </xf>
    <xf numFmtId="49" fontId="4" fillId="0" borderId="30" xfId="0" applyNumberFormat="1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49" fontId="4" fillId="0" borderId="32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" wrapText="1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49" fontId="4" fillId="0" borderId="33" xfId="0" applyNumberFormat="1" applyFont="1" applyBorder="1" applyAlignment="1">
      <alignment/>
    </xf>
    <xf numFmtId="0" fontId="4" fillId="0" borderId="19" xfId="0" applyFont="1" applyBorder="1" applyAlignment="1">
      <alignment horizontal="center"/>
    </xf>
    <xf numFmtId="49" fontId="4" fillId="0" borderId="34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49" fontId="4" fillId="0" borderId="30" xfId="0" applyNumberFormat="1" applyFont="1" applyBorder="1" applyAlignment="1">
      <alignment horizontal="center" wrapText="1"/>
    </xf>
    <xf numFmtId="2" fontId="8" fillId="0" borderId="30" xfId="0" applyNumberFormat="1" applyFont="1" applyFill="1" applyBorder="1" applyAlignment="1">
      <alignment horizontal="center"/>
    </xf>
    <xf numFmtId="4" fontId="4" fillId="0" borderId="30" xfId="0" applyNumberFormat="1" applyFont="1" applyBorder="1" applyAlignment="1">
      <alignment horizontal="center"/>
    </xf>
    <xf numFmtId="49" fontId="8" fillId="0" borderId="30" xfId="0" applyNumberFormat="1" applyFont="1" applyFill="1" applyBorder="1" applyAlignment="1">
      <alignment/>
    </xf>
    <xf numFmtId="49" fontId="7" fillId="0" borderId="30" xfId="0" applyNumberFormat="1" applyFont="1" applyFill="1" applyBorder="1" applyAlignment="1">
      <alignment/>
    </xf>
    <xf numFmtId="2" fontId="7" fillId="0" borderId="30" xfId="0" applyNumberFormat="1" applyFont="1" applyFill="1" applyBorder="1" applyAlignment="1">
      <alignment horizontal="center"/>
    </xf>
    <xf numFmtId="49" fontId="4" fillId="0" borderId="30" xfId="0" applyNumberFormat="1" applyFont="1" applyBorder="1" applyAlignment="1">
      <alignment horizontal="left" wrapText="1"/>
    </xf>
    <xf numFmtId="2" fontId="4" fillId="0" borderId="3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2" fontId="4" fillId="0" borderId="21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2" fontId="4" fillId="0" borderId="20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0" fontId="4" fillId="0" borderId="35" xfId="0" applyFont="1" applyBorder="1" applyAlignment="1">
      <alignment horizontal="left" wrapText="1"/>
    </xf>
    <xf numFmtId="0" fontId="4" fillId="0" borderId="14" xfId="0" applyFont="1" applyBorder="1" applyAlignment="1">
      <alignment/>
    </xf>
    <xf numFmtId="0" fontId="9" fillId="0" borderId="0" xfId="0" applyFont="1" applyAlignment="1">
      <alignment horizontal="left"/>
    </xf>
    <xf numFmtId="0" fontId="4" fillId="0" borderId="36" xfId="0" applyFont="1" applyBorder="1" applyAlignment="1">
      <alignment horizontal="left"/>
    </xf>
    <xf numFmtId="0" fontId="4" fillId="0" borderId="37" xfId="0" applyFont="1" applyBorder="1" applyAlignment="1">
      <alignment horizontal="center"/>
    </xf>
    <xf numFmtId="49" fontId="4" fillId="0" borderId="38" xfId="0" applyNumberFormat="1" applyFont="1" applyBorder="1" applyAlignment="1">
      <alignment horizontal="center" vertical="center"/>
    </xf>
    <xf numFmtId="49" fontId="4" fillId="0" borderId="39" xfId="0" applyNumberFormat="1" applyFont="1" applyBorder="1" applyAlignment="1">
      <alignment horizontal="center" vertical="center"/>
    </xf>
    <xf numFmtId="49" fontId="4" fillId="0" borderId="40" xfId="0" applyNumberFormat="1" applyFont="1" applyBorder="1" applyAlignment="1">
      <alignment horizontal="center" vertical="top"/>
    </xf>
    <xf numFmtId="49" fontId="4" fillId="0" borderId="40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49" fontId="4" fillId="0" borderId="41" xfId="0" applyNumberFormat="1" applyFont="1" applyBorder="1" applyAlignment="1">
      <alignment horizontal="center" vertical="center"/>
    </xf>
    <xf numFmtId="0" fontId="0" fillId="0" borderId="42" xfId="0" applyBorder="1" applyAlignment="1">
      <alignment horizontal="left"/>
    </xf>
    <xf numFmtId="49" fontId="4" fillId="0" borderId="27" xfId="0" applyNumberFormat="1" applyFont="1" applyBorder="1" applyAlignment="1">
      <alignment horizontal="center" vertical="center"/>
    </xf>
    <xf numFmtId="0" fontId="4" fillId="0" borderId="42" xfId="0" applyFont="1" applyBorder="1" applyAlignment="1">
      <alignment horizontal="center"/>
    </xf>
    <xf numFmtId="0" fontId="4" fillId="0" borderId="42" xfId="0" applyFont="1" applyBorder="1" applyAlignment="1">
      <alignment horizontal="left"/>
    </xf>
    <xf numFmtId="0" fontId="4" fillId="0" borderId="24" xfId="0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0" fontId="4" fillId="0" borderId="43" xfId="0" applyFont="1" applyBorder="1" applyAlignment="1">
      <alignment horizontal="left" wrapText="1"/>
    </xf>
    <xf numFmtId="0" fontId="4" fillId="0" borderId="44" xfId="0" applyFont="1" applyBorder="1" applyAlignment="1">
      <alignment horizontal="left" wrapText="1"/>
    </xf>
    <xf numFmtId="49" fontId="0" fillId="0" borderId="0" xfId="0" applyNumberFormat="1" applyBorder="1" applyAlignment="1">
      <alignment horizontal="left"/>
    </xf>
    <xf numFmtId="49" fontId="5" fillId="0" borderId="3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Alignment="1">
      <alignment horizontal="left"/>
    </xf>
    <xf numFmtId="49" fontId="10" fillId="0" borderId="0" xfId="0" applyNumberFormat="1" applyFont="1" applyAlignment="1">
      <alignment/>
    </xf>
    <xf numFmtId="2" fontId="10" fillId="0" borderId="0" xfId="0" applyNumberFormat="1" applyFont="1" applyAlignment="1">
      <alignment horizontal="center"/>
    </xf>
    <xf numFmtId="2" fontId="10" fillId="0" borderId="0" xfId="0" applyNumberFormat="1" applyFont="1" applyAlignment="1">
      <alignment/>
    </xf>
    <xf numFmtId="49" fontId="10" fillId="0" borderId="0" xfId="0" applyNumberFormat="1" applyFont="1" applyBorder="1" applyAlignment="1">
      <alignment horizontal="centerContinuous"/>
    </xf>
    <xf numFmtId="0" fontId="10" fillId="0" borderId="12" xfId="0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/>
    </xf>
    <xf numFmtId="49" fontId="10" fillId="0" borderId="30" xfId="0" applyNumberFormat="1" applyFont="1" applyBorder="1" applyAlignment="1">
      <alignment horizontal="center" vertical="center"/>
    </xf>
    <xf numFmtId="2" fontId="10" fillId="0" borderId="19" xfId="0" applyNumberFormat="1" applyFont="1" applyBorder="1" applyAlignment="1">
      <alignment horizontal="center" vertical="center"/>
    </xf>
    <xf numFmtId="49" fontId="10" fillId="0" borderId="19" xfId="0" applyNumberFormat="1" applyFont="1" applyBorder="1" applyAlignment="1">
      <alignment horizontal="center"/>
    </xf>
    <xf numFmtId="49" fontId="10" fillId="0" borderId="19" xfId="0" applyNumberFormat="1" applyFont="1" applyBorder="1" applyAlignment="1">
      <alignment horizontal="center" vertical="center"/>
    </xf>
    <xf numFmtId="2" fontId="10" fillId="0" borderId="12" xfId="0" applyNumberFormat="1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2" fontId="10" fillId="0" borderId="30" xfId="0" applyNumberFormat="1" applyFont="1" applyBorder="1" applyAlignment="1">
      <alignment horizontal="center" vertical="center"/>
    </xf>
    <xf numFmtId="49" fontId="10" fillId="0" borderId="30" xfId="0" applyNumberFormat="1" applyFont="1" applyBorder="1" applyAlignment="1">
      <alignment horizontal="center" wrapText="1"/>
    </xf>
    <xf numFmtId="49" fontId="13" fillId="0" borderId="30" xfId="0" applyNumberFormat="1" applyFont="1" applyFill="1" applyBorder="1" applyAlignment="1">
      <alignment horizontal="center"/>
    </xf>
    <xf numFmtId="2" fontId="13" fillId="0" borderId="30" xfId="0" applyNumberFormat="1" applyFont="1" applyFill="1" applyBorder="1" applyAlignment="1">
      <alignment horizontal="center"/>
    </xf>
    <xf numFmtId="49" fontId="10" fillId="0" borderId="30" xfId="0" applyNumberFormat="1" applyFont="1" applyBorder="1" applyAlignment="1">
      <alignment horizontal="center"/>
    </xf>
    <xf numFmtId="2" fontId="10" fillId="0" borderId="30" xfId="0" applyNumberFormat="1" applyFont="1" applyBorder="1" applyAlignment="1">
      <alignment horizontal="center"/>
    </xf>
    <xf numFmtId="49" fontId="13" fillId="0" borderId="30" xfId="0" applyNumberFormat="1" applyFont="1" applyFill="1" applyBorder="1" applyAlignment="1">
      <alignment/>
    </xf>
    <xf numFmtId="49" fontId="12" fillId="0" borderId="30" xfId="0" applyNumberFormat="1" applyFont="1" applyFill="1" applyBorder="1" applyAlignment="1">
      <alignment/>
    </xf>
    <xf numFmtId="2" fontId="12" fillId="0" borderId="30" xfId="0" applyNumberFormat="1" applyFont="1" applyFill="1" applyBorder="1" applyAlignment="1">
      <alignment horizontal="center"/>
    </xf>
    <xf numFmtId="2" fontId="10" fillId="0" borderId="30" xfId="0" applyNumberFormat="1" applyFont="1" applyBorder="1" applyAlignment="1">
      <alignment horizontal="center"/>
    </xf>
    <xf numFmtId="49" fontId="11" fillId="0" borderId="30" xfId="0" applyNumberFormat="1" applyFont="1" applyBorder="1" applyAlignment="1">
      <alignment horizontal="center"/>
    </xf>
    <xf numFmtId="2" fontId="11" fillId="0" borderId="30" xfId="0" applyNumberFormat="1" applyFont="1" applyBorder="1" applyAlignment="1">
      <alignment horizontal="center"/>
    </xf>
    <xf numFmtId="49" fontId="11" fillId="0" borderId="30" xfId="0" applyNumberFormat="1" applyFont="1" applyBorder="1" applyAlignment="1">
      <alignment horizontal="center" wrapText="1"/>
    </xf>
    <xf numFmtId="0" fontId="10" fillId="0" borderId="30" xfId="0" applyFont="1" applyBorder="1" applyAlignment="1">
      <alignment horizontal="left" wrapText="1"/>
    </xf>
    <xf numFmtId="0" fontId="10" fillId="0" borderId="30" xfId="0" applyFont="1" applyBorder="1" applyAlignment="1">
      <alignment/>
    </xf>
    <xf numFmtId="0" fontId="11" fillId="0" borderId="30" xfId="0" applyFont="1" applyBorder="1" applyAlignment="1">
      <alignment/>
    </xf>
    <xf numFmtId="0" fontId="11" fillId="0" borderId="0" xfId="0" applyFont="1" applyAlignment="1">
      <alignment/>
    </xf>
    <xf numFmtId="0" fontId="10" fillId="0" borderId="19" xfId="0" applyFont="1" applyBorder="1" applyAlignment="1">
      <alignment/>
    </xf>
    <xf numFmtId="49" fontId="12" fillId="0" borderId="19" xfId="0" applyNumberFormat="1" applyFont="1" applyFill="1" applyBorder="1" applyAlignment="1">
      <alignment/>
    </xf>
    <xf numFmtId="2" fontId="10" fillId="0" borderId="0" xfId="0" applyNumberFormat="1" applyFont="1" applyAlignment="1">
      <alignment horizontal="center"/>
    </xf>
    <xf numFmtId="2" fontId="10" fillId="0" borderId="0" xfId="0" applyNumberFormat="1" applyFont="1" applyAlignment="1">
      <alignment/>
    </xf>
    <xf numFmtId="0" fontId="0" fillId="0" borderId="0" xfId="0" applyFont="1" applyAlignment="1">
      <alignment/>
    </xf>
    <xf numFmtId="49" fontId="5" fillId="0" borderId="30" xfId="0" applyNumberFormat="1" applyFont="1" applyBorder="1" applyAlignment="1">
      <alignment horizontal="left" wrapText="1"/>
    </xf>
    <xf numFmtId="4" fontId="5" fillId="0" borderId="30" xfId="0" applyNumberFormat="1" applyFont="1" applyBorder="1" applyAlignment="1">
      <alignment horizontal="center"/>
    </xf>
    <xf numFmtId="0" fontId="1" fillId="0" borderId="0" xfId="0" applyFont="1" applyAlignment="1">
      <alignment/>
    </xf>
    <xf numFmtId="4" fontId="5" fillId="0" borderId="30" xfId="0" applyNumberFormat="1" applyFont="1" applyBorder="1" applyAlignment="1">
      <alignment horizontal="center"/>
    </xf>
    <xf numFmtId="0" fontId="10" fillId="0" borderId="38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2" fontId="10" fillId="0" borderId="31" xfId="0" applyNumberFormat="1" applyFont="1" applyBorder="1" applyAlignment="1">
      <alignment horizontal="center"/>
    </xf>
    <xf numFmtId="0" fontId="13" fillId="0" borderId="24" xfId="0" applyFont="1" applyBorder="1" applyAlignment="1">
      <alignment wrapText="1"/>
    </xf>
    <xf numFmtId="0" fontId="12" fillId="0" borderId="24" xfId="0" applyFont="1" applyFill="1" applyBorder="1" applyAlignment="1">
      <alignment wrapText="1"/>
    </xf>
    <xf numFmtId="0" fontId="13" fillId="0" borderId="24" xfId="0" applyFont="1" applyFill="1" applyBorder="1" applyAlignment="1">
      <alignment wrapText="1"/>
    </xf>
    <xf numFmtId="2" fontId="11" fillId="0" borderId="31" xfId="0" applyNumberFormat="1" applyFont="1" applyBorder="1" applyAlignment="1">
      <alignment horizontal="center"/>
    </xf>
    <xf numFmtId="2" fontId="10" fillId="0" borderId="31" xfId="0" applyNumberFormat="1" applyFont="1" applyBorder="1" applyAlignment="1">
      <alignment horizontal="center"/>
    </xf>
    <xf numFmtId="2" fontId="11" fillId="0" borderId="31" xfId="0" applyNumberFormat="1" applyFont="1" applyBorder="1" applyAlignment="1">
      <alignment horizontal="center"/>
    </xf>
    <xf numFmtId="0" fontId="12" fillId="0" borderId="26" xfId="0" applyFont="1" applyFill="1" applyBorder="1" applyAlignment="1">
      <alignment wrapText="1"/>
    </xf>
    <xf numFmtId="0" fontId="12" fillId="0" borderId="29" xfId="0" applyFont="1" applyFill="1" applyBorder="1" applyAlignment="1">
      <alignment wrapText="1"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 horizontal="center" vertical="center"/>
    </xf>
    <xf numFmtId="2" fontId="12" fillId="0" borderId="11" xfId="0" applyNumberFormat="1" applyFont="1" applyFill="1" applyBorder="1" applyAlignment="1">
      <alignment horizontal="center"/>
    </xf>
    <xf numFmtId="2" fontId="10" fillId="0" borderId="11" xfId="0" applyNumberFormat="1" applyFont="1" applyBorder="1" applyAlignment="1">
      <alignment horizontal="center"/>
    </xf>
    <xf numFmtId="0" fontId="10" fillId="0" borderId="22" xfId="0" applyFont="1" applyBorder="1" applyAlignment="1">
      <alignment horizontal="center" vertical="center"/>
    </xf>
    <xf numFmtId="2" fontId="11" fillId="0" borderId="30" xfId="0" applyNumberFormat="1" applyFont="1" applyBorder="1" applyAlignment="1">
      <alignment horizontal="center"/>
    </xf>
    <xf numFmtId="4" fontId="4" fillId="0" borderId="30" xfId="0" applyNumberFormat="1" applyFont="1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2" fontId="10" fillId="0" borderId="19" xfId="0" applyNumberFormat="1" applyFont="1" applyBorder="1" applyAlignment="1">
      <alignment horizontal="center"/>
    </xf>
    <xf numFmtId="0" fontId="7" fillId="0" borderId="30" xfId="0" applyFont="1" applyBorder="1" applyAlignment="1">
      <alignment wrapText="1"/>
    </xf>
    <xf numFmtId="49" fontId="10" fillId="0" borderId="30" xfId="0" applyNumberFormat="1" applyFont="1" applyFill="1" applyBorder="1" applyAlignment="1">
      <alignment horizontal="center" wrapText="1"/>
    </xf>
    <xf numFmtId="2" fontId="10" fillId="0" borderId="30" xfId="0" applyNumberFormat="1" applyFont="1" applyFill="1" applyBorder="1" applyAlignment="1">
      <alignment horizontal="center"/>
    </xf>
    <xf numFmtId="0" fontId="10" fillId="0" borderId="0" xfId="0" applyFont="1" applyFill="1" applyAlignment="1">
      <alignment/>
    </xf>
    <xf numFmtId="2" fontId="12" fillId="0" borderId="19" xfId="0" applyNumberFormat="1" applyFont="1" applyFill="1" applyBorder="1" applyAlignment="1">
      <alignment horizontal="center"/>
    </xf>
    <xf numFmtId="2" fontId="14" fillId="0" borderId="30" xfId="0" applyNumberFormat="1" applyFont="1" applyFill="1" applyBorder="1" applyAlignment="1">
      <alignment horizontal="center"/>
    </xf>
    <xf numFmtId="2" fontId="10" fillId="0" borderId="21" xfId="0" applyNumberFormat="1" applyFont="1" applyBorder="1" applyAlignment="1">
      <alignment horizontal="center" vertical="center"/>
    </xf>
    <xf numFmtId="0" fontId="4" fillId="0" borderId="30" xfId="0" applyFont="1" applyBorder="1" applyAlignment="1">
      <alignment wrapText="1"/>
    </xf>
    <xf numFmtId="0" fontId="4" fillId="0" borderId="30" xfId="0" applyFont="1" applyBorder="1" applyAlignment="1">
      <alignment horizontal="left" wrapText="1"/>
    </xf>
    <xf numFmtId="0" fontId="7" fillId="0" borderId="30" xfId="0" applyFont="1" applyBorder="1" applyAlignment="1">
      <alignment/>
    </xf>
    <xf numFmtId="0" fontId="8" fillId="0" borderId="30" xfId="0" applyFont="1" applyBorder="1" applyAlignment="1">
      <alignment/>
    </xf>
    <xf numFmtId="2" fontId="5" fillId="0" borderId="30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8" fillId="0" borderId="30" xfId="0" applyNumberFormat="1" applyFont="1" applyFill="1" applyBorder="1" applyAlignment="1">
      <alignment horizontal="center" vertical="center"/>
    </xf>
    <xf numFmtId="2" fontId="5" fillId="0" borderId="30" xfId="0" applyNumberFormat="1" applyFont="1" applyBorder="1" applyAlignment="1">
      <alignment horizontal="center"/>
    </xf>
    <xf numFmtId="2" fontId="4" fillId="0" borderId="30" xfId="0" applyNumberFormat="1" applyFont="1" applyBorder="1" applyAlignment="1">
      <alignment horizontal="center"/>
    </xf>
    <xf numFmtId="0" fontId="8" fillId="0" borderId="30" xfId="0" applyFont="1" applyBorder="1" applyAlignment="1">
      <alignment wrapText="1"/>
    </xf>
    <xf numFmtId="49" fontId="9" fillId="0" borderId="0" xfId="0" applyNumberFormat="1" applyFont="1" applyBorder="1" applyAlignment="1">
      <alignment horizontal="center"/>
    </xf>
    <xf numFmtId="0" fontId="13" fillId="0" borderId="24" xfId="0" applyFont="1" applyFill="1" applyBorder="1" applyAlignment="1">
      <alignment/>
    </xf>
    <xf numFmtId="0" fontId="13" fillId="0" borderId="30" xfId="0" applyFont="1" applyFill="1" applyBorder="1" applyAlignment="1">
      <alignment wrapText="1"/>
    </xf>
    <xf numFmtId="0" fontId="4" fillId="0" borderId="0" xfId="0" applyFont="1" applyFill="1" applyAlignment="1">
      <alignment horizontal="left"/>
    </xf>
    <xf numFmtId="49" fontId="4" fillId="0" borderId="15" xfId="0" applyNumberFormat="1" applyFont="1" applyFill="1" applyBorder="1" applyAlignment="1">
      <alignment horizontal="center"/>
    </xf>
    <xf numFmtId="49" fontId="4" fillId="0" borderId="42" xfId="0" applyNumberFormat="1" applyFont="1" applyBorder="1" applyAlignment="1">
      <alignment horizontal="center" wrapText="1"/>
    </xf>
    <xf numFmtId="49" fontId="4" fillId="0" borderId="45" xfId="0" applyNumberFormat="1" applyFont="1" applyBorder="1" applyAlignment="1">
      <alignment horizontal="center" wrapText="1"/>
    </xf>
    <xf numFmtId="0" fontId="4" fillId="0" borderId="31" xfId="0" applyFont="1" applyBorder="1" applyAlignment="1">
      <alignment horizontal="left" wrapText="1"/>
    </xf>
    <xf numFmtId="0" fontId="4" fillId="0" borderId="31" xfId="0" applyFont="1" applyFill="1" applyBorder="1" applyAlignment="1">
      <alignment horizontal="left" wrapText="1"/>
    </xf>
    <xf numFmtId="49" fontId="4" fillId="0" borderId="45" xfId="0" applyNumberFormat="1" applyFont="1" applyFill="1" applyBorder="1" applyAlignment="1">
      <alignment horizontal="center" wrapText="1"/>
    </xf>
    <xf numFmtId="49" fontId="4" fillId="0" borderId="30" xfId="0" applyNumberFormat="1" applyFont="1" applyFill="1" applyBorder="1" applyAlignment="1">
      <alignment horizontal="center"/>
    </xf>
    <xf numFmtId="0" fontId="4" fillId="0" borderId="35" xfId="0" applyFont="1" applyFill="1" applyBorder="1" applyAlignment="1">
      <alignment horizontal="left" wrapText="1"/>
    </xf>
    <xf numFmtId="49" fontId="4" fillId="0" borderId="28" xfId="0" applyNumberFormat="1" applyFont="1" applyFill="1" applyBorder="1" applyAlignment="1">
      <alignment horizontal="center" wrapText="1"/>
    </xf>
    <xf numFmtId="2" fontId="12" fillId="15" borderId="3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2" fontId="7" fillId="0" borderId="30" xfId="0" applyNumberFormat="1" applyFont="1" applyBorder="1" applyAlignment="1">
      <alignment horizontal="center"/>
    </xf>
    <xf numFmtId="49" fontId="0" fillId="0" borderId="0" xfId="0" applyNumberFormat="1" applyFont="1" applyAlignment="1">
      <alignment/>
    </xf>
    <xf numFmtId="2" fontId="7" fillId="15" borderId="30" xfId="0" applyNumberFormat="1" applyFont="1" applyFill="1" applyBorder="1" applyAlignment="1">
      <alignment horizontal="center"/>
    </xf>
    <xf numFmtId="0" fontId="8" fillId="0" borderId="30" xfId="0" applyFont="1" applyFill="1" applyBorder="1" applyAlignment="1">
      <alignment wrapText="1"/>
    </xf>
    <xf numFmtId="2" fontId="10" fillId="0" borderId="32" xfId="0" applyNumberFormat="1" applyFont="1" applyBorder="1" applyAlignment="1">
      <alignment horizontal="center"/>
    </xf>
    <xf numFmtId="49" fontId="13" fillId="0" borderId="19" xfId="0" applyNumberFormat="1" applyFont="1" applyFill="1" applyBorder="1" applyAlignment="1">
      <alignment/>
    </xf>
    <xf numFmtId="2" fontId="13" fillId="0" borderId="19" xfId="0" applyNumberFormat="1" applyFont="1" applyFill="1" applyBorder="1" applyAlignment="1">
      <alignment horizontal="center"/>
    </xf>
    <xf numFmtId="0" fontId="12" fillId="0" borderId="24" xfId="0" applyFont="1" applyBorder="1" applyAlignment="1">
      <alignment wrapText="1"/>
    </xf>
    <xf numFmtId="0" fontId="12" fillId="0" borderId="24" xfId="0" applyFont="1" applyFill="1" applyBorder="1" applyAlignment="1">
      <alignment/>
    </xf>
    <xf numFmtId="49" fontId="15" fillId="0" borderId="37" xfId="0" applyNumberFormat="1" applyFont="1" applyBorder="1" applyAlignment="1">
      <alignment vertical="center"/>
    </xf>
    <xf numFmtId="49" fontId="15" fillId="0" borderId="41" xfId="0" applyNumberFormat="1" applyFont="1" applyBorder="1" applyAlignment="1">
      <alignment vertical="center"/>
    </xf>
    <xf numFmtId="49" fontId="15" fillId="0" borderId="19" xfId="0" applyNumberFormat="1" applyFont="1" applyBorder="1" applyAlignment="1">
      <alignment horizontal="center" vertical="center"/>
    </xf>
    <xf numFmtId="49" fontId="15" fillId="0" borderId="12" xfId="0" applyNumberFormat="1" applyFont="1" applyBorder="1" applyAlignment="1">
      <alignment horizontal="center" vertical="center"/>
    </xf>
    <xf numFmtId="49" fontId="15" fillId="0" borderId="21" xfId="0" applyNumberFormat="1" applyFont="1" applyBorder="1" applyAlignment="1">
      <alignment horizontal="center" vertical="center"/>
    </xf>
    <xf numFmtId="49" fontId="15" fillId="0" borderId="30" xfId="0" applyNumberFormat="1" applyFont="1" applyBorder="1" applyAlignment="1">
      <alignment horizontal="center" vertical="center"/>
    </xf>
    <xf numFmtId="49" fontId="15" fillId="0" borderId="31" xfId="0" applyNumberFormat="1" applyFont="1" applyBorder="1" applyAlignment="1">
      <alignment horizontal="center" vertical="center"/>
    </xf>
    <xf numFmtId="2" fontId="16" fillId="0" borderId="30" xfId="0" applyNumberFormat="1" applyFont="1" applyFill="1" applyBorder="1" applyAlignment="1">
      <alignment horizontal="center"/>
    </xf>
    <xf numFmtId="2" fontId="17" fillId="0" borderId="30" xfId="0" applyNumberFormat="1" applyFont="1" applyBorder="1" applyAlignment="1">
      <alignment horizontal="center"/>
    </xf>
    <xf numFmtId="2" fontId="17" fillId="0" borderId="31" xfId="0" applyNumberFormat="1" applyFont="1" applyBorder="1" applyAlignment="1">
      <alignment horizontal="center"/>
    </xf>
    <xf numFmtId="2" fontId="15" fillId="0" borderId="30" xfId="0" applyNumberFormat="1" applyFont="1" applyBorder="1" applyAlignment="1">
      <alignment horizontal="center"/>
    </xf>
    <xf numFmtId="2" fontId="15" fillId="0" borderId="31" xfId="0" applyNumberFormat="1" applyFont="1" applyBorder="1" applyAlignment="1">
      <alignment horizontal="center"/>
    </xf>
    <xf numFmtId="2" fontId="18" fillId="0" borderId="30" xfId="0" applyNumberFormat="1" applyFont="1" applyFill="1" applyBorder="1" applyAlignment="1">
      <alignment horizontal="center"/>
    </xf>
    <xf numFmtId="2" fontId="17" fillId="0" borderId="30" xfId="0" applyNumberFormat="1" applyFont="1" applyBorder="1" applyAlignment="1">
      <alignment horizontal="center"/>
    </xf>
    <xf numFmtId="2" fontId="15" fillId="0" borderId="30" xfId="0" applyNumberFormat="1" applyFont="1" applyFill="1" applyBorder="1" applyAlignment="1">
      <alignment horizontal="center"/>
    </xf>
    <xf numFmtId="2" fontId="15" fillId="0" borderId="31" xfId="0" applyNumberFormat="1" applyFont="1" applyFill="1" applyBorder="1" applyAlignment="1">
      <alignment horizontal="center"/>
    </xf>
    <xf numFmtId="2" fontId="17" fillId="0" borderId="31" xfId="0" applyNumberFormat="1" applyFont="1" applyBorder="1" applyAlignment="1">
      <alignment horizontal="center"/>
    </xf>
    <xf numFmtId="2" fontId="19" fillId="0" borderId="10" xfId="0" applyNumberFormat="1" applyFont="1" applyBorder="1" applyAlignment="1">
      <alignment horizontal="center"/>
    </xf>
    <xf numFmtId="2" fontId="19" fillId="0" borderId="20" xfId="0" applyNumberFormat="1" applyFont="1" applyBorder="1" applyAlignment="1">
      <alignment horizontal="center"/>
    </xf>
    <xf numFmtId="2" fontId="19" fillId="0" borderId="45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49" fontId="4" fillId="0" borderId="30" xfId="0" applyNumberFormat="1" applyFont="1" applyBorder="1" applyAlignment="1">
      <alignment horizontal="center" vertical="top"/>
    </xf>
    <xf numFmtId="0" fontId="0" fillId="0" borderId="30" xfId="0" applyBorder="1" applyAlignment="1">
      <alignment horizontal="center"/>
    </xf>
    <xf numFmtId="0" fontId="4" fillId="0" borderId="30" xfId="0" applyFont="1" applyBorder="1" applyAlignment="1">
      <alignment horizontal="center" vertical="top"/>
    </xf>
    <xf numFmtId="0" fontId="0" fillId="0" borderId="30" xfId="0" applyBorder="1" applyAlignment="1">
      <alignment vertical="top"/>
    </xf>
    <xf numFmtId="0" fontId="4" fillId="0" borderId="30" xfId="0" applyFont="1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49" fontId="4" fillId="0" borderId="30" xfId="0" applyNumberFormat="1" applyFont="1" applyBorder="1" applyAlignment="1">
      <alignment horizontal="center" vertical="top" wrapText="1"/>
    </xf>
    <xf numFmtId="49" fontId="10" fillId="0" borderId="46" xfId="0" applyNumberFormat="1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21" xfId="0" applyFont="1" applyBorder="1" applyAlignment="1">
      <alignment horizontal="center" vertical="top" wrapText="1"/>
    </xf>
    <xf numFmtId="49" fontId="10" fillId="0" borderId="38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8"/>
  <sheetViews>
    <sheetView showGridLines="0" tabSelected="1" zoomScaleSheetLayoutView="100" workbookViewId="0" topLeftCell="A1">
      <selection activeCell="F40" sqref="F40"/>
    </sheetView>
  </sheetViews>
  <sheetFormatPr defaultColWidth="9.00390625" defaultRowHeight="12.75"/>
  <cols>
    <col min="1" max="1" width="37.375" style="3" customWidth="1"/>
    <col min="2" max="2" width="5.00390625" style="3" customWidth="1"/>
    <col min="3" max="3" width="20.875" style="3" customWidth="1"/>
    <col min="4" max="4" width="18.375" style="1" customWidth="1"/>
    <col min="5" max="5" width="14.125" style="196" customWidth="1"/>
    <col min="6" max="6" width="11.875" style="1" customWidth="1"/>
    <col min="7" max="7" width="11.375" style="1" customWidth="1"/>
    <col min="8" max="8" width="12.875" style="1" customWidth="1"/>
    <col min="9" max="9" width="12.875" style="0" customWidth="1"/>
  </cols>
  <sheetData>
    <row r="1" spans="1:8" ht="12.75" customHeight="1">
      <c r="A1" s="224" t="s">
        <v>78</v>
      </c>
      <c r="B1" s="225"/>
      <c r="C1" s="225"/>
      <c r="D1" s="225"/>
      <c r="E1" s="225"/>
      <c r="F1" s="225"/>
      <c r="G1" s="225"/>
      <c r="H1" s="225"/>
    </row>
    <row r="2" spans="1:9" ht="12" customHeight="1">
      <c r="A2" s="224" t="s">
        <v>90</v>
      </c>
      <c r="B2" s="225"/>
      <c r="C2" s="225"/>
      <c r="D2" s="225"/>
      <c r="E2" s="225"/>
      <c r="F2" s="225"/>
      <c r="G2" s="225"/>
      <c r="H2" s="225"/>
      <c r="I2" s="4"/>
    </row>
    <row r="3" spans="1:9" ht="12" customHeight="1">
      <c r="A3" s="224" t="s">
        <v>76</v>
      </c>
      <c r="B3" s="225"/>
      <c r="C3" s="225"/>
      <c r="D3" s="225"/>
      <c r="E3" s="225"/>
      <c r="F3" s="225"/>
      <c r="G3" s="225"/>
      <c r="H3" s="226"/>
      <c r="I3" s="56"/>
    </row>
    <row r="4" spans="1:9" ht="11.25" customHeight="1" thickBot="1">
      <c r="A4" s="227" t="s">
        <v>77</v>
      </c>
      <c r="B4" s="228"/>
      <c r="C4" s="228"/>
      <c r="D4" s="228"/>
      <c r="E4" s="228"/>
      <c r="F4" s="228"/>
      <c r="G4" s="228"/>
      <c r="I4" s="60" t="s">
        <v>6</v>
      </c>
    </row>
    <row r="5" spans="1:9" ht="11.25" customHeight="1">
      <c r="A5" s="57"/>
      <c r="B5" s="58"/>
      <c r="C5" s="58"/>
      <c r="D5" s="58"/>
      <c r="E5" s="193"/>
      <c r="F5" s="58"/>
      <c r="G5" s="58"/>
      <c r="H5" s="10" t="s">
        <v>30</v>
      </c>
      <c r="I5" s="61" t="s">
        <v>56</v>
      </c>
    </row>
    <row r="6" spans="1:9" ht="12" customHeight="1">
      <c r="A6" s="12" t="s">
        <v>354</v>
      </c>
      <c r="B6" s="12"/>
      <c r="C6" s="12"/>
      <c r="D6" s="12"/>
      <c r="E6" s="12"/>
      <c r="F6" s="12"/>
      <c r="G6" s="12"/>
      <c r="H6" s="11" t="s">
        <v>28</v>
      </c>
      <c r="I6" s="14" t="s">
        <v>353</v>
      </c>
    </row>
    <row r="7" spans="1:9" ht="11.25" customHeight="1">
      <c r="A7" s="11" t="s">
        <v>143</v>
      </c>
      <c r="B7" s="11"/>
      <c r="C7" s="11"/>
      <c r="D7" s="10"/>
      <c r="E7" s="10"/>
      <c r="F7" s="10"/>
      <c r="G7" s="10"/>
      <c r="H7" s="11"/>
      <c r="I7" s="59"/>
    </row>
    <row r="8" spans="1:9" ht="9.75" customHeight="1">
      <c r="A8" s="11" t="s">
        <v>146</v>
      </c>
      <c r="B8" s="11"/>
      <c r="C8" s="11"/>
      <c r="D8" s="10"/>
      <c r="E8" s="10"/>
      <c r="F8" s="10"/>
      <c r="G8" s="10"/>
      <c r="H8" s="11" t="s">
        <v>26</v>
      </c>
      <c r="I8" s="14" t="s">
        <v>118</v>
      </c>
    </row>
    <row r="9" spans="1:9" ht="9.75" customHeight="1">
      <c r="A9" s="11" t="s">
        <v>145</v>
      </c>
      <c r="B9"/>
      <c r="C9" s="80" t="s">
        <v>144</v>
      </c>
      <c r="D9" s="13"/>
      <c r="E9" s="194"/>
      <c r="F9" s="13"/>
      <c r="G9" s="13"/>
      <c r="H9" s="11" t="s">
        <v>83</v>
      </c>
      <c r="I9" s="14" t="s">
        <v>122</v>
      </c>
    </row>
    <row r="10" spans="1:9" ht="13.5" customHeight="1">
      <c r="A10" s="11" t="s">
        <v>117</v>
      </c>
      <c r="B10" s="11"/>
      <c r="C10" s="11"/>
      <c r="D10" s="10"/>
      <c r="E10" s="10"/>
      <c r="F10" s="10"/>
      <c r="G10" s="10"/>
      <c r="H10" s="182" t="s">
        <v>193</v>
      </c>
      <c r="I10" s="183" t="s">
        <v>194</v>
      </c>
    </row>
    <row r="11" spans="1:9" ht="9.75" customHeight="1">
      <c r="A11" s="11" t="s">
        <v>123</v>
      </c>
      <c r="B11" s="11"/>
      <c r="C11" s="11"/>
      <c r="D11" s="10"/>
      <c r="E11" s="10"/>
      <c r="F11" s="10"/>
      <c r="G11" s="10"/>
      <c r="H11" s="11"/>
      <c r="I11" s="53"/>
    </row>
    <row r="12" spans="1:9" ht="11.25" customHeight="1" thickBot="1">
      <c r="A12" s="11" t="s">
        <v>1</v>
      </c>
      <c r="B12" s="11"/>
      <c r="C12" s="11"/>
      <c r="D12" s="10"/>
      <c r="E12" s="10"/>
      <c r="F12" s="10"/>
      <c r="G12" s="10"/>
      <c r="H12" s="11" t="s">
        <v>27</v>
      </c>
      <c r="I12" s="15" t="s">
        <v>0</v>
      </c>
    </row>
    <row r="13" spans="2:9" ht="14.25" customHeight="1">
      <c r="B13" s="30"/>
      <c r="C13" s="30" t="s">
        <v>41</v>
      </c>
      <c r="D13" s="10"/>
      <c r="E13" s="10"/>
      <c r="F13" s="10"/>
      <c r="G13" s="10"/>
      <c r="H13" s="10"/>
      <c r="I13" s="19"/>
    </row>
    <row r="14" spans="1:9" ht="12.75" customHeight="1">
      <c r="A14" s="231" t="s">
        <v>7</v>
      </c>
      <c r="B14" s="233" t="s">
        <v>141</v>
      </c>
      <c r="C14" s="233" t="s">
        <v>140</v>
      </c>
      <c r="D14" s="235" t="s">
        <v>142</v>
      </c>
      <c r="E14" s="229" t="s">
        <v>9</v>
      </c>
      <c r="F14" s="230"/>
      <c r="G14" s="230"/>
      <c r="H14" s="230"/>
      <c r="I14" s="173"/>
    </row>
    <row r="15" spans="1:9" ht="9.75" customHeight="1">
      <c r="A15" s="232"/>
      <c r="B15" s="234"/>
      <c r="C15" s="234"/>
      <c r="D15" s="234"/>
      <c r="E15" s="173" t="s">
        <v>87</v>
      </c>
      <c r="F15" s="48" t="s">
        <v>10</v>
      </c>
      <c r="G15" s="173" t="s">
        <v>13</v>
      </c>
      <c r="H15" s="173"/>
      <c r="I15" s="173" t="s">
        <v>4</v>
      </c>
    </row>
    <row r="16" spans="1:9" ht="9.75" customHeight="1">
      <c r="A16" s="232"/>
      <c r="B16" s="234"/>
      <c r="C16" s="234"/>
      <c r="D16" s="234"/>
      <c r="E16" s="173" t="s">
        <v>88</v>
      </c>
      <c r="F16" s="173" t="s">
        <v>11</v>
      </c>
      <c r="G16" s="173" t="s">
        <v>14</v>
      </c>
      <c r="H16" s="173" t="s">
        <v>15</v>
      </c>
      <c r="I16" s="173" t="s">
        <v>5</v>
      </c>
    </row>
    <row r="17" spans="1:9" ht="9.75" customHeight="1">
      <c r="A17" s="232"/>
      <c r="B17" s="234"/>
      <c r="C17" s="234"/>
      <c r="D17" s="234"/>
      <c r="E17" s="173" t="s">
        <v>89</v>
      </c>
      <c r="F17" s="173" t="s">
        <v>12</v>
      </c>
      <c r="G17" s="173"/>
      <c r="H17" s="173"/>
      <c r="I17" s="173"/>
    </row>
    <row r="18" spans="1:9" ht="9.75" customHeight="1">
      <c r="A18" s="174">
        <v>1</v>
      </c>
      <c r="B18" s="174">
        <v>2</v>
      </c>
      <c r="C18" s="174">
        <v>3</v>
      </c>
      <c r="D18" s="173" t="s">
        <v>2</v>
      </c>
      <c r="E18" s="173" t="s">
        <v>3</v>
      </c>
      <c r="F18" s="173" t="s">
        <v>16</v>
      </c>
      <c r="G18" s="173" t="s">
        <v>17</v>
      </c>
      <c r="H18" s="173" t="s">
        <v>18</v>
      </c>
      <c r="I18" s="173" t="s">
        <v>19</v>
      </c>
    </row>
    <row r="19" spans="1:9" ht="15" customHeight="1">
      <c r="A19" s="169" t="s">
        <v>22</v>
      </c>
      <c r="B19" s="65" t="s">
        <v>34</v>
      </c>
      <c r="C19" s="175" t="s">
        <v>114</v>
      </c>
      <c r="D19" s="66">
        <f>D20+D25</f>
        <v>8557700</v>
      </c>
      <c r="E19" s="66">
        <f>E20+E25</f>
        <v>2606175.71</v>
      </c>
      <c r="F19" s="48" t="s">
        <v>121</v>
      </c>
      <c r="G19" s="176">
        <f>G73+G66</f>
        <v>0</v>
      </c>
      <c r="H19" s="138">
        <f>E19</f>
        <v>2606175.71</v>
      </c>
      <c r="I19" s="176">
        <f>E19-D19</f>
        <v>-5951524.29</v>
      </c>
    </row>
    <row r="20" spans="1:9" ht="15" customHeight="1">
      <c r="A20" s="168" t="s">
        <v>8</v>
      </c>
      <c r="B20" s="65" t="s">
        <v>96</v>
      </c>
      <c r="C20" s="68" t="s">
        <v>98</v>
      </c>
      <c r="D20" s="66">
        <f>D21+D22+D24+D23</f>
        <v>2280300</v>
      </c>
      <c r="E20" s="66">
        <f>E21+E22+E24+E23</f>
        <v>1166088.51</v>
      </c>
      <c r="F20" s="48" t="s">
        <v>121</v>
      </c>
      <c r="G20" s="48" t="s">
        <v>121</v>
      </c>
      <c r="H20" s="138">
        <f>E20</f>
        <v>1166088.51</v>
      </c>
      <c r="I20" s="176">
        <f aca="true" t="shared" si="0" ref="I20:I25">E20-D20</f>
        <v>-1114211.49</v>
      </c>
    </row>
    <row r="21" spans="1:9" ht="15" customHeight="1">
      <c r="A21" s="168" t="s">
        <v>152</v>
      </c>
      <c r="B21" s="65"/>
      <c r="C21" s="69" t="s">
        <v>125</v>
      </c>
      <c r="D21" s="70">
        <v>825700</v>
      </c>
      <c r="E21" s="70">
        <v>825700</v>
      </c>
      <c r="F21" s="48" t="s">
        <v>121</v>
      </c>
      <c r="G21" s="48" t="s">
        <v>121</v>
      </c>
      <c r="H21" s="67">
        <f>E21</f>
        <v>825700</v>
      </c>
      <c r="I21" s="72">
        <f>E21-D21</f>
        <v>0</v>
      </c>
    </row>
    <row r="22" spans="1:9" ht="15" customHeight="1">
      <c r="A22" s="169" t="s">
        <v>91</v>
      </c>
      <c r="B22" s="71"/>
      <c r="C22" s="69" t="s">
        <v>99</v>
      </c>
      <c r="D22" s="70">
        <v>69900</v>
      </c>
      <c r="E22" s="70">
        <v>59400</v>
      </c>
      <c r="F22" s="48" t="s">
        <v>121</v>
      </c>
      <c r="G22" s="48" t="s">
        <v>121</v>
      </c>
      <c r="H22" s="67">
        <f aca="true" t="shared" si="1" ref="H22:H65">E22</f>
        <v>59400</v>
      </c>
      <c r="I22" s="72">
        <f t="shared" si="0"/>
        <v>-10500</v>
      </c>
    </row>
    <row r="23" spans="1:9" ht="15" customHeight="1">
      <c r="A23" s="169" t="s">
        <v>153</v>
      </c>
      <c r="B23" s="71"/>
      <c r="C23" s="69" t="s">
        <v>132</v>
      </c>
      <c r="D23" s="70">
        <v>200</v>
      </c>
      <c r="E23" s="70">
        <v>200</v>
      </c>
      <c r="F23" s="48" t="s">
        <v>121</v>
      </c>
      <c r="G23" s="48" t="s">
        <v>121</v>
      </c>
      <c r="H23" s="67">
        <v>200</v>
      </c>
      <c r="I23" s="72">
        <v>0</v>
      </c>
    </row>
    <row r="24" spans="1:9" ht="15" customHeight="1">
      <c r="A24" s="170" t="s">
        <v>154</v>
      </c>
      <c r="B24" s="71"/>
      <c r="C24" s="69" t="s">
        <v>119</v>
      </c>
      <c r="D24" s="70">
        <v>1384500</v>
      </c>
      <c r="E24" s="70">
        <v>280788.51</v>
      </c>
      <c r="F24" s="48" t="s">
        <v>121</v>
      </c>
      <c r="G24" s="48" t="s">
        <v>121</v>
      </c>
      <c r="H24" s="67">
        <f t="shared" si="1"/>
        <v>280788.51</v>
      </c>
      <c r="I24" s="72">
        <f t="shared" si="0"/>
        <v>-1103711.49</v>
      </c>
    </row>
    <row r="25" spans="1:9" ht="15" customHeight="1">
      <c r="A25" s="171" t="s">
        <v>155</v>
      </c>
      <c r="B25" s="71" t="s">
        <v>97</v>
      </c>
      <c r="C25" s="68" t="s">
        <v>100</v>
      </c>
      <c r="D25" s="66">
        <f>D26+D63</f>
        <v>6277400</v>
      </c>
      <c r="E25" s="66">
        <f>E26+E63</f>
        <v>1440087.2</v>
      </c>
      <c r="F25" s="48" t="s">
        <v>121</v>
      </c>
      <c r="G25" s="72" t="s">
        <v>121</v>
      </c>
      <c r="H25" s="138">
        <f t="shared" si="1"/>
        <v>1440087.2</v>
      </c>
      <c r="I25" s="176">
        <f t="shared" si="0"/>
        <v>-4837312.8</v>
      </c>
    </row>
    <row r="26" spans="1:9" ht="15" customHeight="1">
      <c r="A26" s="171" t="s">
        <v>134</v>
      </c>
      <c r="B26" s="71"/>
      <c r="C26" s="68" t="s">
        <v>101</v>
      </c>
      <c r="D26" s="66">
        <f>D27+D43+D48+D61+D38</f>
        <v>6250700</v>
      </c>
      <c r="E26" s="66">
        <f>E27+E43+E48+E61+E38</f>
        <v>1432087.2</v>
      </c>
      <c r="F26" s="48" t="s">
        <v>121</v>
      </c>
      <c r="G26" s="48" t="s">
        <v>121</v>
      </c>
      <c r="H26" s="138">
        <f t="shared" si="1"/>
        <v>1432087.2</v>
      </c>
      <c r="I26" s="176">
        <f aca="true" t="shared" si="2" ref="I26:I42">E26-D26</f>
        <v>-4818612.8</v>
      </c>
    </row>
    <row r="27" spans="1:9" s="139" customFormat="1" ht="15" customHeight="1">
      <c r="A27" s="171" t="s">
        <v>92</v>
      </c>
      <c r="B27" s="137"/>
      <c r="C27" s="68" t="s">
        <v>151</v>
      </c>
      <c r="D27" s="66">
        <f>D28+D32+D34</f>
        <v>2742500</v>
      </c>
      <c r="E27" s="66">
        <f>E28+E32+E34</f>
        <v>919312.61</v>
      </c>
      <c r="F27" s="99" t="s">
        <v>121</v>
      </c>
      <c r="G27" s="99" t="s">
        <v>121</v>
      </c>
      <c r="H27" s="138">
        <f t="shared" si="1"/>
        <v>919312.61</v>
      </c>
      <c r="I27" s="176">
        <f t="shared" si="2"/>
        <v>-1823187.3900000001</v>
      </c>
    </row>
    <row r="28" spans="1:9" s="139" customFormat="1" ht="15" customHeight="1">
      <c r="A28" s="171"/>
      <c r="B28" s="137"/>
      <c r="C28" s="69" t="s">
        <v>168</v>
      </c>
      <c r="D28" s="70">
        <v>2742500</v>
      </c>
      <c r="E28" s="70">
        <f>E29+E31+E30</f>
        <v>919312.61</v>
      </c>
      <c r="F28" s="99" t="s">
        <v>121</v>
      </c>
      <c r="G28" s="99" t="s">
        <v>121</v>
      </c>
      <c r="H28" s="67">
        <f t="shared" si="1"/>
        <v>919312.61</v>
      </c>
      <c r="I28" s="72">
        <f t="shared" si="2"/>
        <v>-1823187.3900000001</v>
      </c>
    </row>
    <row r="29" spans="1:9" ht="15" customHeight="1">
      <c r="A29" s="171"/>
      <c r="B29" s="71"/>
      <c r="C29" s="69" t="s">
        <v>148</v>
      </c>
      <c r="D29" s="70"/>
      <c r="E29" s="70">
        <v>919309.44</v>
      </c>
      <c r="F29" s="99" t="s">
        <v>121</v>
      </c>
      <c r="G29" s="99" t="s">
        <v>121</v>
      </c>
      <c r="H29" s="67">
        <f t="shared" si="1"/>
        <v>919309.44</v>
      </c>
      <c r="I29" s="72">
        <f t="shared" si="2"/>
        <v>919309.44</v>
      </c>
    </row>
    <row r="30" spans="1:9" ht="15" customHeight="1">
      <c r="A30" s="171"/>
      <c r="B30" s="71"/>
      <c r="C30" s="69" t="s">
        <v>246</v>
      </c>
      <c r="D30" s="70"/>
      <c r="E30" s="70">
        <v>3.17</v>
      </c>
      <c r="F30" s="99"/>
      <c r="G30" s="99"/>
      <c r="H30" s="67"/>
      <c r="I30" s="72"/>
    </row>
    <row r="31" spans="1:9" ht="15" customHeight="1">
      <c r="A31" s="171"/>
      <c r="B31" s="71"/>
      <c r="C31" s="69" t="s">
        <v>229</v>
      </c>
      <c r="D31" s="70"/>
      <c r="E31" s="70">
        <v>0</v>
      </c>
      <c r="F31" s="99"/>
      <c r="G31" s="99"/>
      <c r="H31" s="67">
        <f t="shared" si="1"/>
        <v>0</v>
      </c>
      <c r="I31" s="72">
        <f t="shared" si="2"/>
        <v>0</v>
      </c>
    </row>
    <row r="32" spans="1:9" ht="15" customHeight="1">
      <c r="A32" s="171"/>
      <c r="B32" s="71"/>
      <c r="C32" s="69" t="s">
        <v>170</v>
      </c>
      <c r="D32" s="70"/>
      <c r="E32" s="70">
        <f>E33</f>
        <v>0</v>
      </c>
      <c r="F32" s="99"/>
      <c r="G32" s="99"/>
      <c r="H32" s="67">
        <f t="shared" si="1"/>
        <v>0</v>
      </c>
      <c r="I32" s="72">
        <f t="shared" si="2"/>
        <v>0</v>
      </c>
    </row>
    <row r="33" spans="1:9" ht="15" customHeight="1">
      <c r="A33" s="171"/>
      <c r="B33" s="71"/>
      <c r="C33" s="69" t="s">
        <v>172</v>
      </c>
      <c r="D33" s="70"/>
      <c r="E33" s="70">
        <v>0</v>
      </c>
      <c r="F33" s="99"/>
      <c r="G33" s="99"/>
      <c r="H33" s="67">
        <f t="shared" si="1"/>
        <v>0</v>
      </c>
      <c r="I33" s="72">
        <f t="shared" si="2"/>
        <v>0</v>
      </c>
    </row>
    <row r="34" spans="1:9" ht="15" customHeight="1">
      <c r="A34" s="171"/>
      <c r="B34" s="71"/>
      <c r="C34" s="69" t="s">
        <v>171</v>
      </c>
      <c r="D34" s="70"/>
      <c r="E34" s="70">
        <f>E35+E36+E37</f>
        <v>0</v>
      </c>
      <c r="F34" s="99"/>
      <c r="G34" s="99"/>
      <c r="H34" s="67">
        <f t="shared" si="1"/>
        <v>0</v>
      </c>
      <c r="I34" s="72">
        <f t="shared" si="2"/>
        <v>0</v>
      </c>
    </row>
    <row r="35" spans="1:9" ht="15" customHeight="1">
      <c r="A35" s="171"/>
      <c r="B35" s="71"/>
      <c r="C35" s="69" t="s">
        <v>173</v>
      </c>
      <c r="D35" s="70"/>
      <c r="E35" s="70">
        <v>0</v>
      </c>
      <c r="F35" s="99"/>
      <c r="G35" s="99"/>
      <c r="H35" s="67">
        <f t="shared" si="1"/>
        <v>0</v>
      </c>
      <c r="I35" s="72">
        <f t="shared" si="2"/>
        <v>0</v>
      </c>
    </row>
    <row r="36" spans="1:9" ht="15" customHeight="1">
      <c r="A36" s="171"/>
      <c r="B36" s="71"/>
      <c r="C36" s="69" t="s">
        <v>227</v>
      </c>
      <c r="D36" s="70"/>
      <c r="E36" s="70">
        <v>0</v>
      </c>
      <c r="F36" s="99"/>
      <c r="G36" s="99"/>
      <c r="H36" s="67">
        <f t="shared" si="1"/>
        <v>0</v>
      </c>
      <c r="I36" s="72">
        <f t="shared" si="2"/>
        <v>0</v>
      </c>
    </row>
    <row r="37" spans="1:9" ht="15" customHeight="1">
      <c r="A37" s="171"/>
      <c r="B37" s="71"/>
      <c r="C37" s="69" t="s">
        <v>174</v>
      </c>
      <c r="D37" s="70"/>
      <c r="E37" s="70">
        <v>0</v>
      </c>
      <c r="F37" s="99"/>
      <c r="G37" s="99"/>
      <c r="H37" s="67">
        <f t="shared" si="1"/>
        <v>0</v>
      </c>
      <c r="I37" s="72">
        <f t="shared" si="2"/>
        <v>0</v>
      </c>
    </row>
    <row r="38" spans="1:9" ht="15" customHeight="1">
      <c r="A38" s="171" t="s">
        <v>207</v>
      </c>
      <c r="B38" s="71"/>
      <c r="C38" s="68" t="s">
        <v>208</v>
      </c>
      <c r="D38" s="66">
        <f>D42+D41+D40+D39</f>
        <v>639200</v>
      </c>
      <c r="E38" s="66">
        <f>E42+E41+E40+E39</f>
        <v>265108.5</v>
      </c>
      <c r="F38" s="99"/>
      <c r="G38" s="99"/>
      <c r="H38" s="67">
        <f t="shared" si="1"/>
        <v>265108.5</v>
      </c>
      <c r="I38" s="72">
        <f t="shared" si="2"/>
        <v>-374091.5</v>
      </c>
    </row>
    <row r="39" spans="1:9" ht="15" customHeight="1">
      <c r="A39" s="171"/>
      <c r="B39" s="71"/>
      <c r="C39" s="69" t="s">
        <v>214</v>
      </c>
      <c r="D39" s="70">
        <v>222800</v>
      </c>
      <c r="E39" s="70">
        <v>91215.62</v>
      </c>
      <c r="F39" s="99"/>
      <c r="G39" s="99"/>
      <c r="H39" s="67">
        <f t="shared" si="1"/>
        <v>91215.62</v>
      </c>
      <c r="I39" s="72">
        <f t="shared" si="2"/>
        <v>-131584.38</v>
      </c>
    </row>
    <row r="40" spans="1:9" ht="15" customHeight="1">
      <c r="A40" s="171"/>
      <c r="B40" s="71"/>
      <c r="C40" s="69" t="s">
        <v>215</v>
      </c>
      <c r="D40" s="70">
        <v>4500</v>
      </c>
      <c r="E40" s="70">
        <v>1508.29</v>
      </c>
      <c r="F40" s="99"/>
      <c r="G40" s="99"/>
      <c r="H40" s="67">
        <f t="shared" si="1"/>
        <v>1508.29</v>
      </c>
      <c r="I40" s="72">
        <f t="shared" si="2"/>
        <v>-2991.71</v>
      </c>
    </row>
    <row r="41" spans="1:9" ht="15" customHeight="1">
      <c r="A41" s="171"/>
      <c r="B41" s="71"/>
      <c r="C41" s="69" t="s">
        <v>216</v>
      </c>
      <c r="D41" s="70">
        <v>411900</v>
      </c>
      <c r="E41" s="70">
        <v>187238.85</v>
      </c>
      <c r="F41" s="99"/>
      <c r="G41" s="99"/>
      <c r="H41" s="67">
        <f t="shared" si="1"/>
        <v>187238.85</v>
      </c>
      <c r="I41" s="72">
        <f t="shared" si="2"/>
        <v>-224661.15</v>
      </c>
    </row>
    <row r="42" spans="1:9" ht="15" customHeight="1">
      <c r="A42" s="171"/>
      <c r="B42" s="71"/>
      <c r="C42" s="69" t="s">
        <v>217</v>
      </c>
      <c r="D42" s="70">
        <v>0</v>
      </c>
      <c r="E42" s="70">
        <v>-14854.26</v>
      </c>
      <c r="F42" s="99"/>
      <c r="G42" s="99"/>
      <c r="H42" s="67">
        <f t="shared" si="1"/>
        <v>-14854.26</v>
      </c>
      <c r="I42" s="72">
        <f t="shared" si="2"/>
        <v>-14854.26</v>
      </c>
    </row>
    <row r="43" spans="1:9" ht="15" customHeight="1">
      <c r="A43" s="171" t="s">
        <v>126</v>
      </c>
      <c r="B43" s="71"/>
      <c r="C43" s="68" t="s">
        <v>102</v>
      </c>
      <c r="D43" s="66">
        <f>D44</f>
        <v>800</v>
      </c>
      <c r="E43" s="66">
        <f>E44</f>
        <v>1500</v>
      </c>
      <c r="F43" s="48" t="s">
        <v>121</v>
      </c>
      <c r="G43" s="48" t="s">
        <v>121</v>
      </c>
      <c r="H43" s="138">
        <f>E43</f>
        <v>1500</v>
      </c>
      <c r="I43" s="176">
        <f aca="true" t="shared" si="3" ref="I43:I60">E43-D43</f>
        <v>700</v>
      </c>
    </row>
    <row r="44" spans="1:9" s="139" customFormat="1" ht="15" customHeight="1">
      <c r="A44" s="171" t="s">
        <v>149</v>
      </c>
      <c r="B44" s="137"/>
      <c r="C44" s="68" t="s">
        <v>150</v>
      </c>
      <c r="D44" s="66">
        <f>D45</f>
        <v>800</v>
      </c>
      <c r="E44" s="66">
        <f>E45</f>
        <v>1500</v>
      </c>
      <c r="F44" s="99"/>
      <c r="G44" s="48"/>
      <c r="H44" s="138">
        <f>E44</f>
        <v>1500</v>
      </c>
      <c r="I44" s="176">
        <f t="shared" si="3"/>
        <v>700</v>
      </c>
    </row>
    <row r="45" spans="1:9" ht="15" customHeight="1">
      <c r="A45" s="170"/>
      <c r="B45" s="71"/>
      <c r="C45" s="69" t="s">
        <v>166</v>
      </c>
      <c r="D45" s="70">
        <v>800</v>
      </c>
      <c r="E45" s="70">
        <f>E46+E47</f>
        <v>1500</v>
      </c>
      <c r="F45" s="48" t="s">
        <v>121</v>
      </c>
      <c r="G45" s="48" t="s">
        <v>121</v>
      </c>
      <c r="H45" s="67">
        <f>E45</f>
        <v>1500</v>
      </c>
      <c r="I45" s="72">
        <f t="shared" si="3"/>
        <v>700</v>
      </c>
    </row>
    <row r="46" spans="1:9" ht="15" customHeight="1">
      <c r="A46" s="170"/>
      <c r="B46" s="71"/>
      <c r="C46" s="69" t="s">
        <v>167</v>
      </c>
      <c r="D46" s="70"/>
      <c r="E46" s="70">
        <v>1500</v>
      </c>
      <c r="F46" s="48"/>
      <c r="G46" s="48"/>
      <c r="H46" s="67">
        <f>E46</f>
        <v>1500</v>
      </c>
      <c r="I46" s="72">
        <f t="shared" si="3"/>
        <v>1500</v>
      </c>
    </row>
    <row r="47" spans="1:9" ht="15" customHeight="1">
      <c r="A47" s="170"/>
      <c r="B47" s="71"/>
      <c r="C47" s="69" t="s">
        <v>240</v>
      </c>
      <c r="D47" s="70"/>
      <c r="E47" s="70">
        <v>0</v>
      </c>
      <c r="F47" s="48"/>
      <c r="G47" s="48"/>
      <c r="H47" s="67">
        <f>E47</f>
        <v>0</v>
      </c>
      <c r="I47" s="72">
        <f t="shared" si="3"/>
        <v>0</v>
      </c>
    </row>
    <row r="48" spans="1:9" ht="15" customHeight="1">
      <c r="A48" s="171" t="s">
        <v>120</v>
      </c>
      <c r="B48" s="71"/>
      <c r="C48" s="68" t="s">
        <v>103</v>
      </c>
      <c r="D48" s="66">
        <f>D52+D49</f>
        <v>2858600</v>
      </c>
      <c r="E48" s="66">
        <f>E49+E52</f>
        <v>246166.09000000003</v>
      </c>
      <c r="F48" s="48" t="s">
        <v>121</v>
      </c>
      <c r="G48" s="48" t="s">
        <v>121</v>
      </c>
      <c r="H48" s="140">
        <f t="shared" si="1"/>
        <v>246166.09000000003</v>
      </c>
      <c r="I48" s="172">
        <f t="shared" si="3"/>
        <v>-2612433.91</v>
      </c>
    </row>
    <row r="49" spans="1:9" ht="15" customHeight="1">
      <c r="A49" s="170" t="s">
        <v>93</v>
      </c>
      <c r="B49" s="71"/>
      <c r="C49" s="69" t="s">
        <v>104</v>
      </c>
      <c r="D49" s="70">
        <v>192900</v>
      </c>
      <c r="E49" s="70">
        <f>E50+E51</f>
        <v>-1669.49</v>
      </c>
      <c r="F49" s="48" t="s">
        <v>121</v>
      </c>
      <c r="G49" s="48" t="s">
        <v>121</v>
      </c>
      <c r="H49" s="67">
        <f t="shared" si="1"/>
        <v>-1669.49</v>
      </c>
      <c r="I49" s="72">
        <f t="shared" si="3"/>
        <v>-194569.49</v>
      </c>
    </row>
    <row r="50" spans="1:9" ht="15" customHeight="1">
      <c r="A50" s="171"/>
      <c r="B50" s="71"/>
      <c r="C50" s="69" t="s">
        <v>105</v>
      </c>
      <c r="D50" s="70"/>
      <c r="E50" s="195">
        <v>-1741.09</v>
      </c>
      <c r="F50" s="48" t="s">
        <v>121</v>
      </c>
      <c r="G50" s="48" t="s">
        <v>121</v>
      </c>
      <c r="H50" s="67">
        <f t="shared" si="1"/>
        <v>-1741.09</v>
      </c>
      <c r="I50" s="72">
        <f t="shared" si="3"/>
        <v>-1741.09</v>
      </c>
    </row>
    <row r="51" spans="1:9" ht="15" customHeight="1">
      <c r="A51" s="171"/>
      <c r="B51" s="71"/>
      <c r="C51" s="69" t="s">
        <v>209</v>
      </c>
      <c r="D51" s="70"/>
      <c r="E51" s="195">
        <v>71.6</v>
      </c>
      <c r="F51" s="48"/>
      <c r="G51" s="48"/>
      <c r="H51" s="67">
        <f t="shared" si="1"/>
        <v>71.6</v>
      </c>
      <c r="I51" s="72">
        <f t="shared" si="3"/>
        <v>71.6</v>
      </c>
    </row>
    <row r="52" spans="1:9" ht="15" customHeight="1">
      <c r="A52" s="171" t="s">
        <v>127</v>
      </c>
      <c r="B52" s="71"/>
      <c r="C52" s="68" t="s">
        <v>106</v>
      </c>
      <c r="D52" s="66">
        <f>D53+D56</f>
        <v>2665700</v>
      </c>
      <c r="E52" s="66">
        <f>E53+E56</f>
        <v>247835.58000000002</v>
      </c>
      <c r="F52" s="48" t="s">
        <v>121</v>
      </c>
      <c r="G52" s="72" t="s">
        <v>121</v>
      </c>
      <c r="H52" s="140">
        <f t="shared" si="1"/>
        <v>247835.58000000002</v>
      </c>
      <c r="I52" s="172">
        <f t="shared" si="3"/>
        <v>-2417864.42</v>
      </c>
    </row>
    <row r="53" spans="1:9" ht="15" customHeight="1">
      <c r="A53" s="170" t="s">
        <v>218</v>
      </c>
      <c r="B53" s="71"/>
      <c r="C53" s="69" t="s">
        <v>219</v>
      </c>
      <c r="D53" s="70">
        <v>554800</v>
      </c>
      <c r="E53" s="70">
        <f>E54+E55</f>
        <v>207702.09000000003</v>
      </c>
      <c r="F53" s="48" t="s">
        <v>121</v>
      </c>
      <c r="G53" s="48" t="s">
        <v>121</v>
      </c>
      <c r="H53" s="67">
        <f t="shared" si="1"/>
        <v>207702.09000000003</v>
      </c>
      <c r="I53" s="72">
        <f t="shared" si="3"/>
        <v>-347097.91</v>
      </c>
    </row>
    <row r="54" spans="1:9" ht="15" customHeight="1">
      <c r="A54" s="171"/>
      <c r="B54" s="71"/>
      <c r="C54" s="69" t="s">
        <v>210</v>
      </c>
      <c r="D54" s="70"/>
      <c r="E54" s="70">
        <v>207600.39</v>
      </c>
      <c r="F54" s="48"/>
      <c r="G54" s="72"/>
      <c r="H54" s="67">
        <f t="shared" si="1"/>
        <v>207600.39</v>
      </c>
      <c r="I54" s="72">
        <f t="shared" si="3"/>
        <v>207600.39</v>
      </c>
    </row>
    <row r="55" spans="1:9" ht="15" customHeight="1">
      <c r="A55" s="171"/>
      <c r="B55" s="71"/>
      <c r="C55" s="69" t="s">
        <v>211</v>
      </c>
      <c r="D55" s="70"/>
      <c r="E55" s="70">
        <v>101.7</v>
      </c>
      <c r="F55" s="48"/>
      <c r="G55" s="72"/>
      <c r="H55" s="67">
        <f t="shared" si="1"/>
        <v>101.7</v>
      </c>
      <c r="I55" s="72">
        <f t="shared" si="3"/>
        <v>101.7</v>
      </c>
    </row>
    <row r="56" spans="1:9" ht="15" customHeight="1">
      <c r="A56" s="170" t="s">
        <v>221</v>
      </c>
      <c r="B56" s="71"/>
      <c r="C56" s="69" t="s">
        <v>220</v>
      </c>
      <c r="D56" s="70">
        <v>2110900</v>
      </c>
      <c r="E56" s="70">
        <f>E57+E58+E59+E60</f>
        <v>40133.490000000005</v>
      </c>
      <c r="F56" s="48"/>
      <c r="G56" s="72"/>
      <c r="H56" s="67">
        <f t="shared" si="1"/>
        <v>40133.490000000005</v>
      </c>
      <c r="I56" s="72">
        <f t="shared" si="3"/>
        <v>-2070766.51</v>
      </c>
    </row>
    <row r="57" spans="1:9" ht="15" customHeight="1">
      <c r="A57" s="171"/>
      <c r="B57" s="71"/>
      <c r="C57" s="69" t="s">
        <v>212</v>
      </c>
      <c r="D57" s="70"/>
      <c r="E57" s="70">
        <v>37738.08</v>
      </c>
      <c r="F57" s="48"/>
      <c r="G57" s="72"/>
      <c r="H57" s="67">
        <f t="shared" si="1"/>
        <v>37738.08</v>
      </c>
      <c r="I57" s="72">
        <f t="shared" si="3"/>
        <v>37738.08</v>
      </c>
    </row>
    <row r="58" spans="1:9" ht="15" customHeight="1">
      <c r="A58" s="171"/>
      <c r="B58" s="71"/>
      <c r="C58" s="69" t="s">
        <v>213</v>
      </c>
      <c r="D58" s="70"/>
      <c r="E58" s="70">
        <v>2395.41</v>
      </c>
      <c r="F58" s="48"/>
      <c r="G58" s="72"/>
      <c r="H58" s="67">
        <f t="shared" si="1"/>
        <v>2395.41</v>
      </c>
      <c r="I58" s="72">
        <f t="shared" si="3"/>
        <v>2395.41</v>
      </c>
    </row>
    <row r="59" spans="1:9" ht="15" customHeight="1">
      <c r="A59" s="171"/>
      <c r="B59" s="71"/>
      <c r="C59" s="69" t="s">
        <v>237</v>
      </c>
      <c r="D59" s="70"/>
      <c r="E59" s="70">
        <v>0</v>
      </c>
      <c r="F59" s="48"/>
      <c r="G59" s="72"/>
      <c r="H59" s="67">
        <f t="shared" si="1"/>
        <v>0</v>
      </c>
      <c r="I59" s="72">
        <f t="shared" si="3"/>
        <v>0</v>
      </c>
    </row>
    <row r="60" spans="1:9" ht="15" customHeight="1">
      <c r="A60" s="171"/>
      <c r="B60" s="71"/>
      <c r="C60" s="69" t="s">
        <v>242</v>
      </c>
      <c r="D60" s="70"/>
      <c r="E60" s="70">
        <v>0</v>
      </c>
      <c r="F60" s="48"/>
      <c r="G60" s="72"/>
      <c r="H60" s="67">
        <f t="shared" si="1"/>
        <v>0</v>
      </c>
      <c r="I60" s="72">
        <f t="shared" si="3"/>
        <v>0</v>
      </c>
    </row>
    <row r="61" spans="1:9" ht="15" customHeight="1">
      <c r="A61" s="171" t="s">
        <v>94</v>
      </c>
      <c r="B61" s="71"/>
      <c r="C61" s="68" t="s">
        <v>107</v>
      </c>
      <c r="D61" s="66">
        <v>9600</v>
      </c>
      <c r="E61" s="66">
        <f>E62</f>
        <v>0</v>
      </c>
      <c r="F61" s="48" t="s">
        <v>121</v>
      </c>
      <c r="G61" s="48" t="s">
        <v>121</v>
      </c>
      <c r="H61" s="140">
        <f>E61</f>
        <v>0</v>
      </c>
      <c r="I61" s="172">
        <f aca="true" t="shared" si="4" ref="I61:I72">E61-D61</f>
        <v>-9600</v>
      </c>
    </row>
    <row r="62" spans="1:9" ht="15" customHeight="1">
      <c r="A62" s="170"/>
      <c r="B62" s="71"/>
      <c r="C62" s="69" t="s">
        <v>228</v>
      </c>
      <c r="D62" s="70"/>
      <c r="E62" s="70">
        <v>0</v>
      </c>
      <c r="F62" s="48" t="s">
        <v>121</v>
      </c>
      <c r="G62" s="48" t="s">
        <v>121</v>
      </c>
      <c r="H62" s="158">
        <f>E62</f>
        <v>0</v>
      </c>
      <c r="I62" s="177">
        <f t="shared" si="4"/>
        <v>0</v>
      </c>
    </row>
    <row r="63" spans="1:9" s="139" customFormat="1" ht="15" customHeight="1">
      <c r="A63" s="171" t="s">
        <v>135</v>
      </c>
      <c r="B63" s="137"/>
      <c r="C63" s="68" t="s">
        <v>136</v>
      </c>
      <c r="D63" s="66">
        <f>D64+D68</f>
        <v>26700</v>
      </c>
      <c r="E63" s="66">
        <f>E64+E68</f>
        <v>8000</v>
      </c>
      <c r="F63" s="48" t="s">
        <v>121</v>
      </c>
      <c r="G63" s="176"/>
      <c r="H63" s="140">
        <f t="shared" si="1"/>
        <v>8000</v>
      </c>
      <c r="I63" s="172">
        <f t="shared" si="4"/>
        <v>-18700</v>
      </c>
    </row>
    <row r="64" spans="1:9" ht="15" customHeight="1">
      <c r="A64" s="171" t="s">
        <v>95</v>
      </c>
      <c r="B64" s="71"/>
      <c r="C64" s="68" t="s">
        <v>128</v>
      </c>
      <c r="D64" s="66">
        <f>D65</f>
        <v>0</v>
      </c>
      <c r="E64" s="66">
        <f>E65</f>
        <v>0</v>
      </c>
      <c r="F64" s="48" t="s">
        <v>121</v>
      </c>
      <c r="G64" s="72" t="s">
        <v>121</v>
      </c>
      <c r="H64" s="140">
        <f t="shared" si="1"/>
        <v>0</v>
      </c>
      <c r="I64" s="172">
        <f t="shared" si="4"/>
        <v>0</v>
      </c>
    </row>
    <row r="65" spans="1:9" s="136" customFormat="1" ht="15" customHeight="1">
      <c r="A65" s="170" t="s">
        <v>236</v>
      </c>
      <c r="B65" s="71"/>
      <c r="C65" s="69" t="s">
        <v>222</v>
      </c>
      <c r="D65" s="70">
        <v>0</v>
      </c>
      <c r="E65" s="72">
        <v>0</v>
      </c>
      <c r="F65" s="48" t="s">
        <v>121</v>
      </c>
      <c r="G65" s="48" t="s">
        <v>121</v>
      </c>
      <c r="H65" s="67">
        <f t="shared" si="1"/>
        <v>0</v>
      </c>
      <c r="I65" s="72">
        <f t="shared" si="4"/>
        <v>0</v>
      </c>
    </row>
    <row r="66" spans="1:9" s="139" customFormat="1" ht="15" customHeight="1">
      <c r="A66" s="178" t="s">
        <v>230</v>
      </c>
      <c r="B66" s="137"/>
      <c r="C66" s="68" t="s">
        <v>231</v>
      </c>
      <c r="D66" s="66">
        <v>0</v>
      </c>
      <c r="E66" s="176">
        <v>0</v>
      </c>
      <c r="F66" s="99"/>
      <c r="G66" s="99"/>
      <c r="H66" s="138">
        <f>G66</f>
        <v>0</v>
      </c>
      <c r="I66" s="176">
        <v>0</v>
      </c>
    </row>
    <row r="67" spans="1:9" s="136" customFormat="1" ht="24" customHeight="1">
      <c r="A67" s="161" t="s">
        <v>232</v>
      </c>
      <c r="B67" s="137"/>
      <c r="C67" s="69" t="s">
        <v>233</v>
      </c>
      <c r="D67" s="70">
        <v>0</v>
      </c>
      <c r="E67" s="72">
        <v>0</v>
      </c>
      <c r="F67" s="48"/>
      <c r="G67" s="48"/>
      <c r="H67" s="67">
        <f>G67</f>
        <v>0</v>
      </c>
      <c r="I67" s="72">
        <v>0</v>
      </c>
    </row>
    <row r="68" spans="1:9" s="139" customFormat="1" ht="15" customHeight="1">
      <c r="A68" s="178" t="s">
        <v>169</v>
      </c>
      <c r="B68" s="137"/>
      <c r="C68" s="68" t="s">
        <v>176</v>
      </c>
      <c r="D68" s="66">
        <f>D72+D69+D70+D71</f>
        <v>26700</v>
      </c>
      <c r="E68" s="66">
        <f>E72+E69+E70+E71</f>
        <v>8000</v>
      </c>
      <c r="F68" s="99"/>
      <c r="G68" s="99"/>
      <c r="H68" s="138">
        <f aca="true" t="shared" si="5" ref="H68:H73">E68</f>
        <v>8000</v>
      </c>
      <c r="I68" s="176">
        <f t="shared" si="4"/>
        <v>-18700</v>
      </c>
    </row>
    <row r="69" spans="1:9" s="139" customFormat="1" ht="24" customHeight="1">
      <c r="A69" s="161" t="s">
        <v>175</v>
      </c>
      <c r="B69" s="137"/>
      <c r="C69" s="69" t="s">
        <v>234</v>
      </c>
      <c r="D69" s="197"/>
      <c r="E69" s="70">
        <v>8000</v>
      </c>
      <c r="F69" s="48"/>
      <c r="G69" s="48"/>
      <c r="H69" s="67">
        <f t="shared" si="5"/>
        <v>8000</v>
      </c>
      <c r="I69" s="72">
        <f t="shared" si="4"/>
        <v>8000</v>
      </c>
    </row>
    <row r="70" spans="1:9" s="139" customFormat="1" ht="24" customHeight="1">
      <c r="A70" s="161" t="s">
        <v>175</v>
      </c>
      <c r="B70" s="137"/>
      <c r="C70" s="69" t="s">
        <v>235</v>
      </c>
      <c r="D70" s="197"/>
      <c r="E70" s="70">
        <v>0</v>
      </c>
      <c r="F70" s="48"/>
      <c r="G70" s="48"/>
      <c r="H70" s="67">
        <f t="shared" si="5"/>
        <v>0</v>
      </c>
      <c r="I70" s="72">
        <f t="shared" si="4"/>
        <v>0</v>
      </c>
    </row>
    <row r="71" spans="1:9" s="139" customFormat="1" ht="24" customHeight="1">
      <c r="A71" s="161" t="s">
        <v>239</v>
      </c>
      <c r="B71" s="137"/>
      <c r="C71" s="69" t="s">
        <v>238</v>
      </c>
      <c r="D71" s="197"/>
      <c r="E71" s="70">
        <v>0</v>
      </c>
      <c r="F71" s="48"/>
      <c r="G71" s="48"/>
      <c r="H71" s="67">
        <f t="shared" si="5"/>
        <v>0</v>
      </c>
      <c r="I71" s="72">
        <f t="shared" si="4"/>
        <v>0</v>
      </c>
    </row>
    <row r="72" spans="1:9" s="139" customFormat="1" ht="24" customHeight="1">
      <c r="A72" s="161" t="s">
        <v>175</v>
      </c>
      <c r="B72" s="137"/>
      <c r="C72" s="69" t="s">
        <v>197</v>
      </c>
      <c r="D72" s="197">
        <v>26700</v>
      </c>
      <c r="E72" s="70">
        <v>0</v>
      </c>
      <c r="F72" s="48"/>
      <c r="G72" s="48"/>
      <c r="H72" s="67">
        <f t="shared" si="5"/>
        <v>0</v>
      </c>
      <c r="I72" s="72">
        <f t="shared" si="4"/>
        <v>-26700</v>
      </c>
    </row>
    <row r="73" spans="1:9" s="136" customFormat="1" ht="24" customHeight="1">
      <c r="A73" s="198" t="s">
        <v>241</v>
      </c>
      <c r="B73" s="137"/>
      <c r="C73" s="68" t="s">
        <v>198</v>
      </c>
      <c r="D73" s="66">
        <v>0</v>
      </c>
      <c r="E73" s="176">
        <v>0</v>
      </c>
      <c r="F73" s="99"/>
      <c r="G73" s="138"/>
      <c r="H73" s="67">
        <f t="shared" si="5"/>
        <v>0</v>
      </c>
      <c r="I73" s="176">
        <f>E73-D73</f>
        <v>0</v>
      </c>
    </row>
    <row r="74" spans="1:9" ht="15.75" customHeight="1">
      <c r="A74" s="40"/>
      <c r="B74" s="62"/>
      <c r="C74" s="20"/>
      <c r="D74" s="20"/>
      <c r="E74" s="20"/>
      <c r="F74" s="20"/>
      <c r="G74" s="20"/>
      <c r="H74" s="20"/>
      <c r="I74" s="20"/>
    </row>
    <row r="75" spans="1:9" ht="15.75" customHeight="1">
      <c r="A75" s="40"/>
      <c r="B75" s="62"/>
      <c r="C75" s="20"/>
      <c r="D75" s="20"/>
      <c r="E75" s="20"/>
      <c r="F75" s="20"/>
      <c r="G75" s="20"/>
      <c r="H75" s="20"/>
      <c r="I75" s="20"/>
    </row>
    <row r="76" spans="1:9" ht="15.75" customHeight="1">
      <c r="A76" s="23"/>
      <c r="B76" s="35"/>
      <c r="C76" s="20"/>
      <c r="D76" s="20"/>
      <c r="E76" s="20"/>
      <c r="F76" s="20"/>
      <c r="G76" s="20"/>
      <c r="H76" s="20"/>
      <c r="I76" s="20"/>
    </row>
    <row r="77" spans="1:9" ht="10.5" customHeight="1">
      <c r="A77" s="17"/>
      <c r="B77" s="36"/>
      <c r="C77" s="4"/>
      <c r="D77" s="18"/>
      <c r="E77" s="18"/>
      <c r="F77" s="18"/>
      <c r="G77" s="18"/>
      <c r="H77" s="47"/>
      <c r="I77" s="18"/>
    </row>
    <row r="79" ht="5.25" customHeight="1"/>
    <row r="81" ht="10.5" customHeight="1"/>
    <row r="82" ht="10.5" customHeight="1"/>
    <row r="83" ht="9.75" customHeight="1"/>
    <row r="84" ht="10.5" customHeight="1"/>
    <row r="85" ht="9.75" customHeight="1"/>
    <row r="86" ht="34.5" customHeight="1"/>
    <row r="87" ht="12.75" customHeight="1"/>
    <row r="88" ht="24.75" customHeight="1"/>
    <row r="89" ht="11.25" customHeight="1"/>
    <row r="90" ht="10.5" customHeight="1"/>
    <row r="91" ht="14.25" customHeight="1"/>
    <row r="92" ht="18" customHeight="1"/>
    <row r="93" ht="15" customHeight="1"/>
    <row r="94" ht="21" customHeight="1"/>
    <row r="95" ht="18.75" customHeight="1"/>
    <row r="96" ht="12.75" customHeight="1"/>
    <row r="97" ht="18" customHeight="1"/>
    <row r="98" ht="18.75" customHeight="1"/>
    <row r="99" ht="20.25" customHeight="1"/>
    <row r="100" ht="21.75" customHeight="1"/>
    <row r="101" ht="28.5" customHeight="1"/>
    <row r="102" ht="36" customHeight="1"/>
    <row r="103" ht="14.25" customHeight="1"/>
    <row r="104" ht="23.25" customHeight="1"/>
    <row r="105" ht="31.5" customHeight="1"/>
    <row r="106" ht="20.25" customHeight="1"/>
    <row r="107" ht="6.75" customHeight="1"/>
    <row r="108" ht="16.5" customHeight="1"/>
    <row r="109" ht="10.5" customHeight="1"/>
    <row r="110" ht="10.5" customHeight="1"/>
    <row r="111" ht="10.5" customHeight="1"/>
    <row r="112" ht="10.5" customHeight="1"/>
    <row r="113" ht="15" customHeight="1"/>
    <row r="114" ht="35.25" customHeight="1"/>
    <row r="115" ht="15" customHeight="1"/>
    <row r="117" ht="36" customHeight="1"/>
    <row r="119" ht="7.5" customHeight="1"/>
    <row r="120" ht="30" customHeight="1"/>
    <row r="121" ht="9.75" customHeight="1"/>
    <row r="122" ht="9.75" customHeight="1"/>
    <row r="123" ht="24.75" customHeight="1"/>
    <row r="124" ht="9.75" customHeight="1"/>
    <row r="125" ht="11.25" customHeight="1"/>
    <row r="126" ht="23.25" customHeight="1"/>
    <row r="127" spans="4:9" ht="9.75" customHeight="1">
      <c r="D127" s="8"/>
      <c r="E127" s="8"/>
      <c r="F127" s="8"/>
      <c r="G127" s="8"/>
      <c r="H127" s="8"/>
      <c r="I127" s="56"/>
    </row>
    <row r="128" spans="1:9" ht="12.75" customHeight="1">
      <c r="A128" s="17"/>
      <c r="B128" s="17"/>
      <c r="C128" s="4"/>
      <c r="D128" s="18"/>
      <c r="E128" s="18"/>
      <c r="F128" s="18"/>
      <c r="G128" s="18"/>
      <c r="H128" s="18"/>
      <c r="I128" s="18"/>
    </row>
  </sheetData>
  <sheetProtection/>
  <mergeCells count="9">
    <mergeCell ref="A1:H1"/>
    <mergeCell ref="A3:H3"/>
    <mergeCell ref="A4:G4"/>
    <mergeCell ref="E14:H14"/>
    <mergeCell ref="A14:A17"/>
    <mergeCell ref="C14:C17"/>
    <mergeCell ref="B14:B17"/>
    <mergeCell ref="D14:D17"/>
    <mergeCell ref="A2:H2"/>
  </mergeCells>
  <printOptions/>
  <pageMargins left="0.31496062992125984" right="0.1968503937007874" top="0.3937007874015748" bottom="0" header="0" footer="0"/>
  <pageSetup horizontalDpi="600" verticalDpi="600" orientation="landscape" pageOrder="overThenDown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5"/>
  <sheetViews>
    <sheetView view="pageLayout" zoomScaleSheetLayoutView="100" workbookViewId="0" topLeftCell="A40">
      <selection activeCell="F16" sqref="F16"/>
    </sheetView>
  </sheetViews>
  <sheetFormatPr defaultColWidth="9.00390625" defaultRowHeight="12.75"/>
  <cols>
    <col min="1" max="1" width="53.75390625" style="100" customWidth="1"/>
    <col min="2" max="2" width="6.00390625" style="100" customWidth="1"/>
    <col min="3" max="3" width="20.625" style="100" customWidth="1"/>
    <col min="4" max="4" width="12.75390625" style="100" customWidth="1"/>
    <col min="5" max="5" width="12.00390625" style="100" customWidth="1"/>
    <col min="6" max="6" width="12.75390625" style="134" customWidth="1"/>
    <col min="7" max="7" width="10.00390625" style="100" customWidth="1"/>
    <col min="8" max="8" width="9.75390625" style="100" customWidth="1"/>
    <col min="9" max="9" width="11.625" style="135" customWidth="1"/>
    <col min="10" max="10" width="14.125" style="100" customWidth="1"/>
    <col min="11" max="11" width="13.00390625" style="100" customWidth="1"/>
    <col min="12" max="16384" width="9.125" style="100" customWidth="1"/>
  </cols>
  <sheetData>
    <row r="1" spans="2:11" ht="12" thickBot="1">
      <c r="B1" s="101"/>
      <c r="C1" s="102"/>
      <c r="D1" s="101" t="s">
        <v>61</v>
      </c>
      <c r="E1" s="103"/>
      <c r="F1" s="104"/>
      <c r="G1" s="103"/>
      <c r="H1" s="103"/>
      <c r="I1" s="105"/>
      <c r="J1" s="103" t="s">
        <v>71</v>
      </c>
      <c r="K1" s="106"/>
    </row>
    <row r="2" spans="1:11" ht="12" customHeight="1">
      <c r="A2" s="237" t="s">
        <v>7</v>
      </c>
      <c r="B2" s="141" t="s">
        <v>23</v>
      </c>
      <c r="C2" s="239" t="s">
        <v>160</v>
      </c>
      <c r="D2" s="242" t="s">
        <v>142</v>
      </c>
      <c r="E2" s="242" t="s">
        <v>161</v>
      </c>
      <c r="F2" s="236" t="s">
        <v>9</v>
      </c>
      <c r="G2" s="236"/>
      <c r="H2" s="236"/>
      <c r="I2" s="236"/>
      <c r="J2" s="204" t="s">
        <v>162</v>
      </c>
      <c r="K2" s="205"/>
    </row>
    <row r="3" spans="1:11" ht="11.25" customHeight="1">
      <c r="A3" s="238"/>
      <c r="B3" s="107" t="s">
        <v>138</v>
      </c>
      <c r="C3" s="240"/>
      <c r="D3" s="240"/>
      <c r="E3" s="240"/>
      <c r="F3" s="110" t="s">
        <v>87</v>
      </c>
      <c r="G3" s="111" t="s">
        <v>10</v>
      </c>
      <c r="H3" s="112" t="s">
        <v>13</v>
      </c>
      <c r="I3" s="110"/>
      <c r="J3" s="206" t="s">
        <v>63</v>
      </c>
      <c r="K3" s="206" t="s">
        <v>137</v>
      </c>
    </row>
    <row r="4" spans="1:11" ht="11.25" customHeight="1">
      <c r="A4" s="238"/>
      <c r="B4" s="107"/>
      <c r="C4" s="240"/>
      <c r="D4" s="240"/>
      <c r="E4" s="240"/>
      <c r="F4" s="113" t="s">
        <v>88</v>
      </c>
      <c r="G4" s="108" t="s">
        <v>11</v>
      </c>
      <c r="H4" s="108" t="s">
        <v>14</v>
      </c>
      <c r="I4" s="113" t="s">
        <v>15</v>
      </c>
      <c r="J4" s="207" t="s">
        <v>65</v>
      </c>
      <c r="K4" s="207" t="s">
        <v>62</v>
      </c>
    </row>
    <row r="5" spans="1:11" ht="10.5" customHeight="1">
      <c r="A5" s="238"/>
      <c r="B5" s="107"/>
      <c r="C5" s="241"/>
      <c r="D5" s="241"/>
      <c r="E5" s="241"/>
      <c r="F5" s="113" t="s">
        <v>89</v>
      </c>
      <c r="G5" s="108" t="s">
        <v>12</v>
      </c>
      <c r="H5" s="108"/>
      <c r="I5" s="167"/>
      <c r="J5" s="208" t="s">
        <v>66</v>
      </c>
      <c r="K5" s="208" t="s">
        <v>64</v>
      </c>
    </row>
    <row r="6" spans="1:11" ht="12">
      <c r="A6" s="142">
        <v>1</v>
      </c>
      <c r="B6" s="114">
        <v>2</v>
      </c>
      <c r="C6" s="114">
        <v>3</v>
      </c>
      <c r="D6" s="109" t="s">
        <v>2</v>
      </c>
      <c r="E6" s="109" t="s">
        <v>3</v>
      </c>
      <c r="F6" s="115" t="s">
        <v>16</v>
      </c>
      <c r="G6" s="109" t="s">
        <v>17</v>
      </c>
      <c r="H6" s="109" t="s">
        <v>18</v>
      </c>
      <c r="I6" s="115" t="s">
        <v>19</v>
      </c>
      <c r="J6" s="209" t="s">
        <v>67</v>
      </c>
      <c r="K6" s="210" t="s">
        <v>68</v>
      </c>
    </row>
    <row r="7" spans="1:11" s="131" customFormat="1" ht="12.75" customHeight="1">
      <c r="A7" s="144" t="s">
        <v>69</v>
      </c>
      <c r="B7" s="127" t="s">
        <v>70</v>
      </c>
      <c r="C7" s="117" t="s">
        <v>114</v>
      </c>
      <c r="D7" s="118">
        <f>D8+D41+D45+D51+D58+D72+D76+D79+D81+D83</f>
        <v>8295800</v>
      </c>
      <c r="E7" s="118">
        <f>E8+E41+E45+E51+E58+E72+E76+E79+E81+E83</f>
        <v>8295800</v>
      </c>
      <c r="F7" s="118">
        <f>F8+F41+F45+F51+F58+F72+F76+F79+F81+F83</f>
        <v>2493076.0300000003</v>
      </c>
      <c r="G7" s="125" t="s">
        <v>121</v>
      </c>
      <c r="H7" s="125" t="s">
        <v>177</v>
      </c>
      <c r="I7" s="126">
        <f>F7</f>
        <v>2493076.0300000003</v>
      </c>
      <c r="J7" s="212">
        <f>D7-I7</f>
        <v>5802723.97</v>
      </c>
      <c r="K7" s="213">
        <f aca="true" t="shared" si="0" ref="K7:K27">E7-I7</f>
        <v>5802723.97</v>
      </c>
    </row>
    <row r="8" spans="1:11" s="131" customFormat="1" ht="12.75" customHeight="1">
      <c r="A8" s="144" t="s">
        <v>108</v>
      </c>
      <c r="B8" s="127"/>
      <c r="C8" s="121" t="s">
        <v>254</v>
      </c>
      <c r="D8" s="118">
        <f>D9+D16+D32+D30</f>
        <v>3440100</v>
      </c>
      <c r="E8" s="118">
        <f>E9+E16+E32+E30</f>
        <v>3440100</v>
      </c>
      <c r="F8" s="118">
        <f>F9+F16+F32</f>
        <v>1098166.51</v>
      </c>
      <c r="G8" s="125" t="s">
        <v>121</v>
      </c>
      <c r="H8" s="125" t="s">
        <v>121</v>
      </c>
      <c r="I8" s="126">
        <f aca="true" t="shared" si="1" ref="I8:I75">F8</f>
        <v>1098166.51</v>
      </c>
      <c r="J8" s="212">
        <f aca="true" t="shared" si="2" ref="J8:J75">D8-I8</f>
        <v>2341933.49</v>
      </c>
      <c r="K8" s="213">
        <f t="shared" si="0"/>
        <v>2341933.49</v>
      </c>
    </row>
    <row r="9" spans="1:11" ht="12.75" customHeight="1">
      <c r="A9" s="144" t="s">
        <v>179</v>
      </c>
      <c r="B9" s="116"/>
      <c r="C9" s="121" t="s">
        <v>253</v>
      </c>
      <c r="D9" s="118">
        <f>D10+D14</f>
        <v>738700</v>
      </c>
      <c r="E9" s="118">
        <f>E10+E14</f>
        <v>738700</v>
      </c>
      <c r="F9" s="118">
        <f>F10+F132+F14</f>
        <v>244067.75999999998</v>
      </c>
      <c r="G9" s="119" t="s">
        <v>121</v>
      </c>
      <c r="H9" s="119" t="s">
        <v>121</v>
      </c>
      <c r="I9" s="120">
        <f t="shared" si="1"/>
        <v>244067.75999999998</v>
      </c>
      <c r="J9" s="214">
        <f t="shared" si="2"/>
        <v>494632.24</v>
      </c>
      <c r="K9" s="215">
        <f t="shared" si="0"/>
        <v>494632.24</v>
      </c>
    </row>
    <row r="10" spans="1:11" ht="15.75" customHeight="1">
      <c r="A10" s="202" t="s">
        <v>351</v>
      </c>
      <c r="B10" s="116"/>
      <c r="C10" s="122" t="s">
        <v>259</v>
      </c>
      <c r="D10" s="118">
        <f>D11+D13+D12</f>
        <v>736700</v>
      </c>
      <c r="E10" s="118">
        <f>E11+E13+E12</f>
        <v>736700</v>
      </c>
      <c r="F10" s="118">
        <f>F11+F13+F12</f>
        <v>244067.75999999998</v>
      </c>
      <c r="G10" s="118"/>
      <c r="H10" s="118"/>
      <c r="I10" s="118">
        <f>I11+I13+I12</f>
        <v>244067.75999999998</v>
      </c>
      <c r="J10" s="211">
        <f>J11+J13+J12</f>
        <v>492632.24000000005</v>
      </c>
      <c r="K10" s="211">
        <f>K11+K13+K12</f>
        <v>492632.24000000005</v>
      </c>
    </row>
    <row r="11" spans="1:11" ht="14.25" customHeight="1">
      <c r="A11" s="145" t="s">
        <v>247</v>
      </c>
      <c r="B11" s="116"/>
      <c r="C11" s="122" t="s">
        <v>251</v>
      </c>
      <c r="D11" s="123">
        <v>528100</v>
      </c>
      <c r="E11" s="123">
        <v>528100</v>
      </c>
      <c r="F11" s="123">
        <v>182490.8</v>
      </c>
      <c r="G11" s="119" t="s">
        <v>121</v>
      </c>
      <c r="H11" s="119" t="s">
        <v>121</v>
      </c>
      <c r="I11" s="120">
        <f t="shared" si="1"/>
        <v>182490.8</v>
      </c>
      <c r="J11" s="214">
        <f t="shared" si="2"/>
        <v>345609.2</v>
      </c>
      <c r="K11" s="215">
        <f t="shared" si="0"/>
        <v>345609.2</v>
      </c>
    </row>
    <row r="12" spans="1:11" ht="21.75" customHeight="1">
      <c r="A12" s="145" t="s">
        <v>248</v>
      </c>
      <c r="B12" s="116"/>
      <c r="C12" s="122" t="s">
        <v>252</v>
      </c>
      <c r="D12" s="123">
        <v>49100</v>
      </c>
      <c r="E12" s="123">
        <v>49100</v>
      </c>
      <c r="F12" s="120">
        <v>12280.8</v>
      </c>
      <c r="G12" s="119"/>
      <c r="H12" s="119"/>
      <c r="I12" s="120">
        <f t="shared" si="1"/>
        <v>12280.8</v>
      </c>
      <c r="J12" s="214">
        <f t="shared" si="2"/>
        <v>36819.2</v>
      </c>
      <c r="K12" s="215">
        <f t="shared" si="0"/>
        <v>36819.2</v>
      </c>
    </row>
    <row r="13" spans="1:11" ht="36.75" customHeight="1">
      <c r="A13" s="145" t="s">
        <v>249</v>
      </c>
      <c r="B13" s="116"/>
      <c r="C13" s="122" t="s">
        <v>255</v>
      </c>
      <c r="D13" s="123">
        <v>159500</v>
      </c>
      <c r="E13" s="123">
        <v>159500</v>
      </c>
      <c r="F13" s="123">
        <v>49296.16</v>
      </c>
      <c r="G13" s="119"/>
      <c r="H13" s="119"/>
      <c r="I13" s="120">
        <f t="shared" si="1"/>
        <v>49296.16</v>
      </c>
      <c r="J13" s="214">
        <f t="shared" si="2"/>
        <v>110203.84</v>
      </c>
      <c r="K13" s="215">
        <f t="shared" si="0"/>
        <v>110203.84</v>
      </c>
    </row>
    <row r="14" spans="1:11" ht="24.75" customHeight="1">
      <c r="A14" s="202" t="s">
        <v>329</v>
      </c>
      <c r="B14" s="116"/>
      <c r="C14" s="122" t="s">
        <v>256</v>
      </c>
      <c r="D14" s="123">
        <f>D15</f>
        <v>2000</v>
      </c>
      <c r="E14" s="123">
        <f>E15</f>
        <v>2000</v>
      </c>
      <c r="F14" s="120">
        <f>F15</f>
        <v>0</v>
      </c>
      <c r="G14" s="119"/>
      <c r="H14" s="119"/>
      <c r="I14" s="120">
        <f t="shared" si="1"/>
        <v>0</v>
      </c>
      <c r="J14" s="214">
        <f t="shared" si="2"/>
        <v>2000</v>
      </c>
      <c r="K14" s="215">
        <f t="shared" si="0"/>
        <v>2000</v>
      </c>
    </row>
    <row r="15" spans="1:11" ht="21.75" customHeight="1">
      <c r="A15" s="145" t="s">
        <v>248</v>
      </c>
      <c r="B15" s="116"/>
      <c r="C15" s="122" t="s">
        <v>257</v>
      </c>
      <c r="D15" s="123">
        <v>2000</v>
      </c>
      <c r="E15" s="123">
        <f>D15</f>
        <v>2000</v>
      </c>
      <c r="F15" s="120">
        <v>0</v>
      </c>
      <c r="G15" s="119"/>
      <c r="H15" s="119"/>
      <c r="I15" s="120">
        <f t="shared" si="1"/>
        <v>0</v>
      </c>
      <c r="J15" s="214">
        <f t="shared" si="2"/>
        <v>2000</v>
      </c>
      <c r="K15" s="215">
        <f t="shared" si="0"/>
        <v>2000</v>
      </c>
    </row>
    <row r="16" spans="1:11" ht="12.75" customHeight="1">
      <c r="A16" s="146" t="s">
        <v>110</v>
      </c>
      <c r="B16" s="116"/>
      <c r="C16" s="121" t="s">
        <v>258</v>
      </c>
      <c r="D16" s="118">
        <f>D17+D19+D28</f>
        <v>2261800</v>
      </c>
      <c r="E16" s="118">
        <f>E17+E19+E28</f>
        <v>2261800</v>
      </c>
      <c r="F16" s="118">
        <f>F17+F19+F28</f>
        <v>819710.43</v>
      </c>
      <c r="G16" s="119" t="s">
        <v>121</v>
      </c>
      <c r="H16" s="119" t="s">
        <v>121</v>
      </c>
      <c r="I16" s="120">
        <f t="shared" si="1"/>
        <v>819710.43</v>
      </c>
      <c r="J16" s="214">
        <f t="shared" si="2"/>
        <v>1442089.5699999998</v>
      </c>
      <c r="K16" s="215">
        <f t="shared" si="0"/>
        <v>1442089.5699999998</v>
      </c>
    </row>
    <row r="17" spans="1:11" ht="23.25" customHeight="1">
      <c r="A17" s="145" t="s">
        <v>330</v>
      </c>
      <c r="B17" s="116"/>
      <c r="C17" s="122" t="s">
        <v>261</v>
      </c>
      <c r="D17" s="123">
        <f>D18</f>
        <v>39900</v>
      </c>
      <c r="E17" s="123">
        <f>D17</f>
        <v>39900</v>
      </c>
      <c r="F17" s="123">
        <f>F18</f>
        <v>26678</v>
      </c>
      <c r="G17" s="119"/>
      <c r="H17" s="119"/>
      <c r="I17" s="120">
        <f t="shared" si="1"/>
        <v>26678</v>
      </c>
      <c r="J17" s="214">
        <f t="shared" si="2"/>
        <v>13222</v>
      </c>
      <c r="K17" s="215">
        <f t="shared" si="0"/>
        <v>13222</v>
      </c>
    </row>
    <row r="18" spans="1:11" ht="33" customHeight="1">
      <c r="A18" s="145" t="s">
        <v>250</v>
      </c>
      <c r="B18" s="116"/>
      <c r="C18" s="122" t="s">
        <v>260</v>
      </c>
      <c r="D18" s="123">
        <v>39900</v>
      </c>
      <c r="E18" s="123">
        <f>D18</f>
        <v>39900</v>
      </c>
      <c r="F18" s="123">
        <v>26678</v>
      </c>
      <c r="G18" s="119"/>
      <c r="H18" s="119"/>
      <c r="I18" s="120">
        <f t="shared" si="1"/>
        <v>26678</v>
      </c>
      <c r="J18" s="214">
        <f t="shared" si="2"/>
        <v>13222</v>
      </c>
      <c r="K18" s="215">
        <f t="shared" si="0"/>
        <v>13222</v>
      </c>
    </row>
    <row r="19" spans="1:11" ht="12.75" customHeight="1">
      <c r="A19" s="146" t="s">
        <v>178</v>
      </c>
      <c r="B19" s="127"/>
      <c r="C19" s="121" t="s">
        <v>263</v>
      </c>
      <c r="D19" s="118">
        <f>D20+D24+D26</f>
        <v>2221700</v>
      </c>
      <c r="E19" s="118">
        <f>E20+E24+E26</f>
        <v>2221700</v>
      </c>
      <c r="F19" s="118">
        <f>F20+F24+F26</f>
        <v>792832.43</v>
      </c>
      <c r="G19" s="125"/>
      <c r="H19" s="125"/>
      <c r="I19" s="126">
        <f t="shared" si="1"/>
        <v>792832.43</v>
      </c>
      <c r="J19" s="212">
        <f t="shared" si="2"/>
        <v>1428867.5699999998</v>
      </c>
      <c r="K19" s="213">
        <f t="shared" si="0"/>
        <v>1428867.5699999998</v>
      </c>
    </row>
    <row r="20" spans="1:11" ht="12" customHeight="1">
      <c r="A20" s="145" t="s">
        <v>352</v>
      </c>
      <c r="B20" s="116"/>
      <c r="C20" s="122" t="s">
        <v>262</v>
      </c>
      <c r="D20" s="123">
        <f>D21+D22+D23</f>
        <v>2051200</v>
      </c>
      <c r="E20" s="123">
        <f>E21+E22+E23</f>
        <v>2051200</v>
      </c>
      <c r="F20" s="123">
        <f>F21+F22+F23</f>
        <v>724348.76</v>
      </c>
      <c r="G20" s="123"/>
      <c r="H20" s="123"/>
      <c r="I20" s="123">
        <f>I21+I22</f>
        <v>589544.4600000001</v>
      </c>
      <c r="J20" s="216">
        <f>J21+J22</f>
        <v>1028755.5399999999</v>
      </c>
      <c r="K20" s="216">
        <f>K21+K22</f>
        <v>1028755.5399999999</v>
      </c>
    </row>
    <row r="21" spans="1:11" ht="12.75" customHeight="1">
      <c r="A21" s="145" t="s">
        <v>247</v>
      </c>
      <c r="B21" s="116"/>
      <c r="C21" s="122" t="s">
        <v>264</v>
      </c>
      <c r="D21" s="123">
        <v>1443400</v>
      </c>
      <c r="E21" s="123">
        <v>1443400</v>
      </c>
      <c r="F21" s="123">
        <v>545820.06</v>
      </c>
      <c r="G21" s="119" t="s">
        <v>121</v>
      </c>
      <c r="H21" s="119" t="s">
        <v>121</v>
      </c>
      <c r="I21" s="120">
        <f t="shared" si="1"/>
        <v>545820.06</v>
      </c>
      <c r="J21" s="214">
        <f t="shared" si="2"/>
        <v>897579.94</v>
      </c>
      <c r="K21" s="215">
        <f t="shared" si="0"/>
        <v>897579.94</v>
      </c>
    </row>
    <row r="22" spans="1:11" ht="20.25" customHeight="1">
      <c r="A22" s="145" t="s">
        <v>248</v>
      </c>
      <c r="B22" s="116"/>
      <c r="C22" s="122" t="s">
        <v>265</v>
      </c>
      <c r="D22" s="123">
        <v>174900</v>
      </c>
      <c r="E22" s="123">
        <f>D22</f>
        <v>174900</v>
      </c>
      <c r="F22" s="120">
        <v>43724.4</v>
      </c>
      <c r="G22" s="119" t="s">
        <v>121</v>
      </c>
      <c r="H22" s="119" t="s">
        <v>121</v>
      </c>
      <c r="I22" s="120">
        <f t="shared" si="1"/>
        <v>43724.4</v>
      </c>
      <c r="J22" s="214">
        <f t="shared" si="2"/>
        <v>131175.6</v>
      </c>
      <c r="K22" s="215">
        <f t="shared" si="0"/>
        <v>131175.6</v>
      </c>
    </row>
    <row r="23" spans="1:11" ht="36" customHeight="1">
      <c r="A23" s="145" t="s">
        <v>249</v>
      </c>
      <c r="B23" s="116"/>
      <c r="C23" s="122" t="s">
        <v>266</v>
      </c>
      <c r="D23" s="166">
        <v>432900</v>
      </c>
      <c r="E23" s="123">
        <f>D23</f>
        <v>432900</v>
      </c>
      <c r="F23" s="120">
        <v>134804.3</v>
      </c>
      <c r="G23" s="119" t="s">
        <v>121</v>
      </c>
      <c r="H23" s="119" t="s">
        <v>121</v>
      </c>
      <c r="I23" s="120">
        <f t="shared" si="1"/>
        <v>134804.3</v>
      </c>
      <c r="J23" s="214">
        <f t="shared" si="2"/>
        <v>298095.7</v>
      </c>
      <c r="K23" s="215">
        <f t="shared" si="0"/>
        <v>298095.7</v>
      </c>
    </row>
    <row r="24" spans="1:11" ht="12.75" customHeight="1">
      <c r="A24" s="145" t="s">
        <v>180</v>
      </c>
      <c r="B24" s="116"/>
      <c r="C24" s="122" t="s">
        <v>328</v>
      </c>
      <c r="D24" s="123">
        <f>D25</f>
        <v>1000</v>
      </c>
      <c r="E24" s="123">
        <f>D24</f>
        <v>1000</v>
      </c>
      <c r="F24" s="123">
        <f>F25</f>
        <v>200</v>
      </c>
      <c r="G24" s="119"/>
      <c r="H24" s="119"/>
      <c r="I24" s="120">
        <f t="shared" si="1"/>
        <v>200</v>
      </c>
      <c r="J24" s="214">
        <f t="shared" si="2"/>
        <v>800</v>
      </c>
      <c r="K24" s="215">
        <f t="shared" si="0"/>
        <v>800</v>
      </c>
    </row>
    <row r="25" spans="1:11" ht="23.25" customHeight="1">
      <c r="A25" s="145" t="s">
        <v>248</v>
      </c>
      <c r="B25" s="116"/>
      <c r="C25" s="122" t="s">
        <v>267</v>
      </c>
      <c r="D25" s="123">
        <v>1000</v>
      </c>
      <c r="E25" s="123">
        <f>D25</f>
        <v>1000</v>
      </c>
      <c r="F25" s="120">
        <v>200</v>
      </c>
      <c r="G25" s="119"/>
      <c r="H25" s="119"/>
      <c r="I25" s="120">
        <f t="shared" si="1"/>
        <v>200</v>
      </c>
      <c r="J25" s="214">
        <f t="shared" si="2"/>
        <v>800</v>
      </c>
      <c r="K25" s="215">
        <f t="shared" si="0"/>
        <v>800</v>
      </c>
    </row>
    <row r="26" spans="1:11" ht="12.75" customHeight="1">
      <c r="A26" s="145" t="s">
        <v>331</v>
      </c>
      <c r="B26" s="116"/>
      <c r="C26" s="122" t="s">
        <v>268</v>
      </c>
      <c r="D26" s="123">
        <f>D27</f>
        <v>169500</v>
      </c>
      <c r="E26" s="123">
        <f>E27</f>
        <v>169500</v>
      </c>
      <c r="F26" s="123">
        <f>F27</f>
        <v>68283.67</v>
      </c>
      <c r="G26" s="119" t="s">
        <v>121</v>
      </c>
      <c r="H26" s="119" t="s">
        <v>121</v>
      </c>
      <c r="I26" s="120">
        <f t="shared" si="1"/>
        <v>68283.67</v>
      </c>
      <c r="J26" s="214">
        <f t="shared" si="2"/>
        <v>101216.33</v>
      </c>
      <c r="K26" s="215">
        <f t="shared" si="0"/>
        <v>101216.33</v>
      </c>
    </row>
    <row r="27" spans="1:11" ht="14.25" customHeight="1">
      <c r="A27" s="145" t="s">
        <v>332</v>
      </c>
      <c r="B27" s="116"/>
      <c r="C27" s="122" t="s">
        <v>269</v>
      </c>
      <c r="D27" s="123">
        <f>169500</f>
        <v>169500</v>
      </c>
      <c r="E27" s="123">
        <f>169500</f>
        <v>169500</v>
      </c>
      <c r="F27" s="123">
        <v>68283.67</v>
      </c>
      <c r="G27" s="119"/>
      <c r="H27" s="119"/>
      <c r="I27" s="120">
        <f t="shared" si="1"/>
        <v>68283.67</v>
      </c>
      <c r="J27" s="214">
        <f t="shared" si="2"/>
        <v>101216.33</v>
      </c>
      <c r="K27" s="215">
        <f t="shared" si="0"/>
        <v>101216.33</v>
      </c>
    </row>
    <row r="28" spans="1:11" s="131" customFormat="1" ht="12" customHeight="1">
      <c r="A28" s="145" t="s">
        <v>334</v>
      </c>
      <c r="B28" s="127"/>
      <c r="C28" s="121" t="s">
        <v>333</v>
      </c>
      <c r="D28" s="118">
        <f>D29</f>
        <v>200</v>
      </c>
      <c r="E28" s="118">
        <f>E29</f>
        <v>200</v>
      </c>
      <c r="F28" s="118">
        <f>F29</f>
        <v>200</v>
      </c>
      <c r="G28" s="119" t="s">
        <v>121</v>
      </c>
      <c r="H28" s="119" t="s">
        <v>121</v>
      </c>
      <c r="I28" s="126">
        <f t="shared" si="1"/>
        <v>200</v>
      </c>
      <c r="J28" s="212">
        <f t="shared" si="2"/>
        <v>0</v>
      </c>
      <c r="K28" s="213">
        <f aca="true" t="shared" si="3" ref="K28:K57">E28-I28</f>
        <v>0</v>
      </c>
    </row>
    <row r="29" spans="1:11" ht="12.75" customHeight="1">
      <c r="A29" s="145" t="s">
        <v>335</v>
      </c>
      <c r="B29" s="116"/>
      <c r="C29" s="122" t="s">
        <v>270</v>
      </c>
      <c r="D29" s="123">
        <v>200</v>
      </c>
      <c r="E29" s="123">
        <v>200</v>
      </c>
      <c r="F29" s="120">
        <v>200</v>
      </c>
      <c r="G29" s="119" t="s">
        <v>121</v>
      </c>
      <c r="H29" s="119" t="s">
        <v>121</v>
      </c>
      <c r="I29" s="120">
        <f t="shared" si="1"/>
        <v>200</v>
      </c>
      <c r="J29" s="214">
        <f t="shared" si="2"/>
        <v>0</v>
      </c>
      <c r="K29" s="215">
        <f t="shared" si="3"/>
        <v>0</v>
      </c>
    </row>
    <row r="30" spans="1:11" ht="12.75" customHeight="1">
      <c r="A30" s="145" t="s">
        <v>327</v>
      </c>
      <c r="B30" s="116"/>
      <c r="C30" s="121" t="s">
        <v>275</v>
      </c>
      <c r="D30" s="118">
        <v>359900</v>
      </c>
      <c r="E30" s="118">
        <v>359900</v>
      </c>
      <c r="F30" s="118">
        <v>0</v>
      </c>
      <c r="G30" s="119"/>
      <c r="H30" s="119"/>
      <c r="I30" s="120"/>
      <c r="J30" s="214"/>
      <c r="K30" s="215"/>
    </row>
    <row r="31" spans="1:11" ht="12.75" customHeight="1">
      <c r="A31" s="145" t="s">
        <v>326</v>
      </c>
      <c r="B31" s="116"/>
      <c r="C31" s="122" t="s">
        <v>271</v>
      </c>
      <c r="D31" s="123">
        <v>359900</v>
      </c>
      <c r="E31" s="123">
        <v>359900</v>
      </c>
      <c r="F31" s="120">
        <v>0</v>
      </c>
      <c r="G31" s="119"/>
      <c r="H31" s="119"/>
      <c r="I31" s="120"/>
      <c r="J31" s="214"/>
      <c r="K31" s="215"/>
    </row>
    <row r="32" spans="1:11" s="131" customFormat="1" ht="12.75" customHeight="1">
      <c r="A32" s="146" t="s">
        <v>133</v>
      </c>
      <c r="B32" s="127"/>
      <c r="C32" s="121" t="s">
        <v>272</v>
      </c>
      <c r="D32" s="118">
        <f>D33+D35+D37+D36</f>
        <v>79700</v>
      </c>
      <c r="E32" s="118">
        <f>E33+E35+E37+E36</f>
        <v>79700</v>
      </c>
      <c r="F32" s="118">
        <f>F33+F35+F37+F36</f>
        <v>34388.32</v>
      </c>
      <c r="G32" s="119" t="s">
        <v>121</v>
      </c>
      <c r="H32" s="119" t="s">
        <v>121</v>
      </c>
      <c r="I32" s="157">
        <f t="shared" si="1"/>
        <v>34388.32</v>
      </c>
      <c r="J32" s="217">
        <f t="shared" si="2"/>
        <v>45311.68</v>
      </c>
      <c r="K32" s="213">
        <f t="shared" si="3"/>
        <v>45311.68</v>
      </c>
    </row>
    <row r="33" spans="1:11" s="164" customFormat="1" ht="24" customHeight="1">
      <c r="A33" s="145" t="s">
        <v>181</v>
      </c>
      <c r="B33" s="162"/>
      <c r="C33" s="122" t="s">
        <v>273</v>
      </c>
      <c r="D33" s="123">
        <f>D34</f>
        <v>10000</v>
      </c>
      <c r="E33" s="123">
        <f>E34</f>
        <v>10000</v>
      </c>
      <c r="F33" s="123">
        <f>F34</f>
        <v>3000</v>
      </c>
      <c r="G33" s="119" t="s">
        <v>121</v>
      </c>
      <c r="H33" s="119" t="s">
        <v>121</v>
      </c>
      <c r="I33" s="163">
        <f t="shared" si="1"/>
        <v>3000</v>
      </c>
      <c r="J33" s="218">
        <f t="shared" si="2"/>
        <v>7000</v>
      </c>
      <c r="K33" s="219">
        <f t="shared" si="3"/>
        <v>7000</v>
      </c>
    </row>
    <row r="34" spans="1:11" s="164" customFormat="1" ht="28.5" customHeight="1">
      <c r="A34" s="145" t="s">
        <v>276</v>
      </c>
      <c r="B34" s="162"/>
      <c r="C34" s="122" t="s">
        <v>274</v>
      </c>
      <c r="D34" s="123">
        <v>10000</v>
      </c>
      <c r="E34" s="123">
        <f aca="true" t="shared" si="4" ref="E34:E40">D34</f>
        <v>10000</v>
      </c>
      <c r="F34" s="163">
        <v>3000</v>
      </c>
      <c r="G34" s="119"/>
      <c r="H34" s="119"/>
      <c r="I34" s="163">
        <f t="shared" si="1"/>
        <v>3000</v>
      </c>
      <c r="J34" s="218">
        <f t="shared" si="2"/>
        <v>7000</v>
      </c>
      <c r="K34" s="219">
        <f t="shared" si="3"/>
        <v>7000</v>
      </c>
    </row>
    <row r="35" spans="1:11" s="164" customFormat="1" ht="20.25" customHeight="1">
      <c r="A35" s="145" t="s">
        <v>341</v>
      </c>
      <c r="B35" s="162"/>
      <c r="C35" s="122" t="s">
        <v>345</v>
      </c>
      <c r="D35" s="123">
        <v>3000</v>
      </c>
      <c r="E35" s="123">
        <f t="shared" si="4"/>
        <v>3000</v>
      </c>
      <c r="F35" s="163">
        <v>0</v>
      </c>
      <c r="G35" s="119"/>
      <c r="H35" s="119"/>
      <c r="I35" s="163">
        <f t="shared" si="1"/>
        <v>0</v>
      </c>
      <c r="J35" s="218">
        <f t="shared" si="2"/>
        <v>3000</v>
      </c>
      <c r="K35" s="219">
        <f t="shared" si="3"/>
        <v>3000</v>
      </c>
    </row>
    <row r="36" spans="1:11" s="164" customFormat="1" ht="21" customHeight="1">
      <c r="A36" s="145" t="s">
        <v>336</v>
      </c>
      <c r="B36" s="162"/>
      <c r="C36" s="122" t="s">
        <v>346</v>
      </c>
      <c r="D36" s="123">
        <v>3000</v>
      </c>
      <c r="E36" s="123">
        <f t="shared" si="4"/>
        <v>3000</v>
      </c>
      <c r="F36" s="163">
        <v>0</v>
      </c>
      <c r="G36" s="119"/>
      <c r="H36" s="119"/>
      <c r="I36" s="163">
        <f t="shared" si="1"/>
        <v>0</v>
      </c>
      <c r="J36" s="218">
        <f t="shared" si="2"/>
        <v>3000</v>
      </c>
      <c r="K36" s="219">
        <f t="shared" si="3"/>
        <v>3000</v>
      </c>
    </row>
    <row r="37" spans="1:11" s="164" customFormat="1" ht="12.75" customHeight="1">
      <c r="A37" s="145" t="s">
        <v>156</v>
      </c>
      <c r="B37" s="162"/>
      <c r="C37" s="122" t="s">
        <v>346</v>
      </c>
      <c r="D37" s="192">
        <f>D38+D39+D40</f>
        <v>63700</v>
      </c>
      <c r="E37" s="192">
        <f>E38+E39+E40</f>
        <v>63700</v>
      </c>
      <c r="F37" s="192">
        <f>F38+F39+F40</f>
        <v>31388.32</v>
      </c>
      <c r="G37" s="192"/>
      <c r="H37" s="192"/>
      <c r="I37" s="192">
        <f>I38+I39+I40</f>
        <v>31388.32</v>
      </c>
      <c r="J37" s="192">
        <f>J38+J39+J40</f>
        <v>32311.68</v>
      </c>
      <c r="K37" s="192">
        <f>K38+K39+K40</f>
        <v>32311.68</v>
      </c>
    </row>
    <row r="38" spans="1:11" s="164" customFormat="1" ht="12.75" customHeight="1">
      <c r="A38" s="145" t="s">
        <v>164</v>
      </c>
      <c r="B38" s="162"/>
      <c r="C38" s="122" t="s">
        <v>277</v>
      </c>
      <c r="D38" s="192">
        <v>43500</v>
      </c>
      <c r="E38" s="123">
        <f t="shared" si="4"/>
        <v>43500</v>
      </c>
      <c r="F38" s="163">
        <v>18541</v>
      </c>
      <c r="G38" s="119"/>
      <c r="H38" s="119"/>
      <c r="I38" s="163">
        <f t="shared" si="1"/>
        <v>18541</v>
      </c>
      <c r="J38" s="218">
        <f t="shared" si="2"/>
        <v>24959</v>
      </c>
      <c r="K38" s="219">
        <f t="shared" si="3"/>
        <v>24959</v>
      </c>
    </row>
    <row r="39" spans="1:11" s="164" customFormat="1" ht="12.75" customHeight="1">
      <c r="A39" s="145" t="s">
        <v>342</v>
      </c>
      <c r="B39" s="162"/>
      <c r="C39" s="122" t="s">
        <v>278</v>
      </c>
      <c r="D39" s="192">
        <v>9800</v>
      </c>
      <c r="E39" s="123">
        <f t="shared" si="4"/>
        <v>9800</v>
      </c>
      <c r="F39" s="163">
        <v>2629.62</v>
      </c>
      <c r="G39" s="119"/>
      <c r="H39" s="119"/>
      <c r="I39" s="163">
        <f t="shared" si="1"/>
        <v>2629.62</v>
      </c>
      <c r="J39" s="218">
        <f t="shared" si="2"/>
        <v>7170.38</v>
      </c>
      <c r="K39" s="219">
        <f t="shared" si="3"/>
        <v>7170.38</v>
      </c>
    </row>
    <row r="40" spans="1:11" s="164" customFormat="1" ht="12.75" customHeight="1">
      <c r="A40" s="145" t="s">
        <v>343</v>
      </c>
      <c r="B40" s="162"/>
      <c r="C40" s="122" t="s">
        <v>340</v>
      </c>
      <c r="D40" s="192">
        <v>10400</v>
      </c>
      <c r="E40" s="123">
        <f t="shared" si="4"/>
        <v>10400</v>
      </c>
      <c r="F40" s="163">
        <v>10217.7</v>
      </c>
      <c r="G40" s="119"/>
      <c r="H40" s="119"/>
      <c r="I40" s="163">
        <f t="shared" si="1"/>
        <v>10217.7</v>
      </c>
      <c r="J40" s="218">
        <f t="shared" si="2"/>
        <v>182.29999999999927</v>
      </c>
      <c r="K40" s="219">
        <f t="shared" si="3"/>
        <v>182.29999999999927</v>
      </c>
    </row>
    <row r="41" spans="1:11" ht="12.75" customHeight="1">
      <c r="A41" s="146" t="s">
        <v>124</v>
      </c>
      <c r="B41" s="116"/>
      <c r="C41" s="121" t="s">
        <v>279</v>
      </c>
      <c r="D41" s="118">
        <f>D42</f>
        <v>69900</v>
      </c>
      <c r="E41" s="118">
        <f>E42</f>
        <v>69900</v>
      </c>
      <c r="F41" s="118">
        <f>F42</f>
        <v>23352.96</v>
      </c>
      <c r="G41" s="119" t="s">
        <v>121</v>
      </c>
      <c r="H41" s="119" t="s">
        <v>121</v>
      </c>
      <c r="I41" s="157">
        <f t="shared" si="1"/>
        <v>23352.96</v>
      </c>
      <c r="J41" s="217">
        <f t="shared" si="2"/>
        <v>46547.04</v>
      </c>
      <c r="K41" s="220">
        <f t="shared" si="3"/>
        <v>46547.04</v>
      </c>
    </row>
    <row r="42" spans="1:11" ht="12.75" customHeight="1">
      <c r="A42" s="145" t="s">
        <v>109</v>
      </c>
      <c r="B42" s="116"/>
      <c r="C42" s="122" t="s">
        <v>280</v>
      </c>
      <c r="D42" s="123">
        <f>SUM(D43:D44)</f>
        <v>69900</v>
      </c>
      <c r="E42" s="123">
        <f>SUM(E43:E44)</f>
        <v>69900</v>
      </c>
      <c r="F42" s="123">
        <f>SUM(F43:F44)</f>
        <v>23352.96</v>
      </c>
      <c r="G42" s="119" t="s">
        <v>121</v>
      </c>
      <c r="H42" s="119" t="s">
        <v>121</v>
      </c>
      <c r="I42" s="120">
        <f t="shared" si="1"/>
        <v>23352.96</v>
      </c>
      <c r="J42" s="214">
        <f t="shared" si="2"/>
        <v>46547.04</v>
      </c>
      <c r="K42" s="215">
        <f t="shared" si="3"/>
        <v>46547.04</v>
      </c>
    </row>
    <row r="43" spans="1:11" ht="12.75" customHeight="1">
      <c r="A43" s="145" t="s">
        <v>247</v>
      </c>
      <c r="B43" s="116"/>
      <c r="C43" s="122" t="s">
        <v>280</v>
      </c>
      <c r="D43" s="166">
        <v>48800</v>
      </c>
      <c r="E43" s="166">
        <f>D43</f>
        <v>48800</v>
      </c>
      <c r="F43" s="120">
        <v>18376.92</v>
      </c>
      <c r="G43" s="119" t="s">
        <v>121</v>
      </c>
      <c r="H43" s="119" t="s">
        <v>121</v>
      </c>
      <c r="I43" s="120">
        <f t="shared" si="1"/>
        <v>18376.92</v>
      </c>
      <c r="J43" s="120">
        <f t="shared" si="2"/>
        <v>30423.08</v>
      </c>
      <c r="K43" s="143">
        <f t="shared" si="3"/>
        <v>30423.08</v>
      </c>
    </row>
    <row r="44" spans="1:11" ht="34.5" customHeight="1">
      <c r="A44" s="145" t="s">
        <v>249</v>
      </c>
      <c r="B44" s="116"/>
      <c r="C44" s="122" t="s">
        <v>281</v>
      </c>
      <c r="D44" s="123">
        <v>21100</v>
      </c>
      <c r="E44" s="123">
        <f>D44</f>
        <v>21100</v>
      </c>
      <c r="F44" s="120">
        <v>4976.04</v>
      </c>
      <c r="G44" s="119" t="s">
        <v>121</v>
      </c>
      <c r="H44" s="119" t="s">
        <v>121</v>
      </c>
      <c r="I44" s="120">
        <f t="shared" si="1"/>
        <v>4976.04</v>
      </c>
      <c r="J44" s="120">
        <f t="shared" si="2"/>
        <v>16123.96</v>
      </c>
      <c r="K44" s="143">
        <f t="shared" si="3"/>
        <v>16123.96</v>
      </c>
    </row>
    <row r="45" spans="1:11" s="131" customFormat="1" ht="12.75" customHeight="1">
      <c r="A45" s="146" t="s">
        <v>130</v>
      </c>
      <c r="B45" s="127"/>
      <c r="C45" s="121" t="s">
        <v>282</v>
      </c>
      <c r="D45" s="118">
        <f>D46+D49</f>
        <v>61400</v>
      </c>
      <c r="E45" s="118">
        <f>E46+E49</f>
        <v>61400</v>
      </c>
      <c r="F45" s="118">
        <f>F46+F49</f>
        <v>11100</v>
      </c>
      <c r="G45" s="119" t="s">
        <v>121</v>
      </c>
      <c r="H45" s="119" t="s">
        <v>121</v>
      </c>
      <c r="I45" s="157">
        <f t="shared" si="1"/>
        <v>11100</v>
      </c>
      <c r="J45" s="157">
        <f t="shared" si="2"/>
        <v>50300</v>
      </c>
      <c r="K45" s="149">
        <f t="shared" si="3"/>
        <v>50300</v>
      </c>
    </row>
    <row r="46" spans="1:11" ht="12.75" customHeight="1">
      <c r="A46" s="146" t="s">
        <v>129</v>
      </c>
      <c r="B46" s="116"/>
      <c r="C46" s="121" t="s">
        <v>283</v>
      </c>
      <c r="D46" s="118">
        <f>D47+D48</f>
        <v>51400</v>
      </c>
      <c r="E46" s="118">
        <f>E47+E48</f>
        <v>51400</v>
      </c>
      <c r="F46" s="118">
        <f>F47+F48</f>
        <v>11100</v>
      </c>
      <c r="G46" s="119" t="s">
        <v>121</v>
      </c>
      <c r="H46" s="119" t="s">
        <v>121</v>
      </c>
      <c r="I46" s="157">
        <f t="shared" si="1"/>
        <v>11100</v>
      </c>
      <c r="J46" s="157">
        <f t="shared" si="2"/>
        <v>40300</v>
      </c>
      <c r="K46" s="149">
        <f t="shared" si="3"/>
        <v>40300</v>
      </c>
    </row>
    <row r="47" spans="1:11" ht="21" customHeight="1">
      <c r="A47" s="145" t="s">
        <v>182</v>
      </c>
      <c r="B47" s="116"/>
      <c r="C47" s="122" t="s">
        <v>284</v>
      </c>
      <c r="D47" s="123">
        <v>6000</v>
      </c>
      <c r="E47" s="123">
        <f>D47</f>
        <v>6000</v>
      </c>
      <c r="F47" s="123">
        <v>0</v>
      </c>
      <c r="G47" s="119"/>
      <c r="H47" s="119"/>
      <c r="I47" s="124">
        <f t="shared" si="1"/>
        <v>0</v>
      </c>
      <c r="J47" s="124">
        <f t="shared" si="2"/>
        <v>6000</v>
      </c>
      <c r="K47" s="148">
        <f t="shared" si="3"/>
        <v>6000</v>
      </c>
    </row>
    <row r="48" spans="1:11" ht="12.75" customHeight="1">
      <c r="A48" s="145" t="s">
        <v>338</v>
      </c>
      <c r="B48" s="116"/>
      <c r="C48" s="122" t="s">
        <v>285</v>
      </c>
      <c r="D48" s="123">
        <v>45400</v>
      </c>
      <c r="E48" s="123">
        <f>D48</f>
        <v>45400</v>
      </c>
      <c r="F48" s="120">
        <v>11100</v>
      </c>
      <c r="G48" s="119" t="s">
        <v>121</v>
      </c>
      <c r="H48" s="119" t="s">
        <v>121</v>
      </c>
      <c r="I48" s="120">
        <f t="shared" si="1"/>
        <v>11100</v>
      </c>
      <c r="J48" s="120">
        <f t="shared" si="2"/>
        <v>34300</v>
      </c>
      <c r="K48" s="143">
        <f t="shared" si="3"/>
        <v>34300</v>
      </c>
    </row>
    <row r="49" spans="1:11" s="131" customFormat="1" ht="12" customHeight="1">
      <c r="A49" s="145" t="s">
        <v>226</v>
      </c>
      <c r="B49" s="127"/>
      <c r="C49" s="121" t="s">
        <v>286</v>
      </c>
      <c r="D49" s="118">
        <f>D50</f>
        <v>10000</v>
      </c>
      <c r="E49" s="118">
        <f>E50</f>
        <v>10000</v>
      </c>
      <c r="F49" s="126">
        <f>F50</f>
        <v>0</v>
      </c>
      <c r="G49" s="125"/>
      <c r="H49" s="125"/>
      <c r="I49" s="126">
        <f t="shared" si="1"/>
        <v>0</v>
      </c>
      <c r="J49" s="126">
        <f t="shared" si="2"/>
        <v>10000</v>
      </c>
      <c r="K49" s="147">
        <f t="shared" si="3"/>
        <v>10000</v>
      </c>
    </row>
    <row r="50" spans="1:11" ht="24" customHeight="1">
      <c r="A50" s="145" t="s">
        <v>287</v>
      </c>
      <c r="B50" s="116"/>
      <c r="C50" s="122" t="s">
        <v>288</v>
      </c>
      <c r="D50" s="123">
        <v>10000</v>
      </c>
      <c r="E50" s="123">
        <f>D50</f>
        <v>10000</v>
      </c>
      <c r="F50" s="120">
        <v>0</v>
      </c>
      <c r="G50" s="119"/>
      <c r="H50" s="119"/>
      <c r="I50" s="120">
        <f t="shared" si="1"/>
        <v>0</v>
      </c>
      <c r="J50" s="120">
        <f t="shared" si="2"/>
        <v>10000</v>
      </c>
      <c r="K50" s="143">
        <f t="shared" si="3"/>
        <v>10000</v>
      </c>
    </row>
    <row r="51" spans="1:11" s="131" customFormat="1" ht="12.75" customHeight="1">
      <c r="A51" s="146" t="s">
        <v>159</v>
      </c>
      <c r="B51" s="127"/>
      <c r="C51" s="121" t="s">
        <v>289</v>
      </c>
      <c r="D51" s="118">
        <f>D52+D56</f>
        <v>891000</v>
      </c>
      <c r="E51" s="118">
        <f>E52+E56</f>
        <v>891000</v>
      </c>
      <c r="F51" s="118">
        <f>F52+F56</f>
        <v>98740</v>
      </c>
      <c r="G51" s="119" t="s">
        <v>121</v>
      </c>
      <c r="H51" s="119" t="s">
        <v>121</v>
      </c>
      <c r="I51" s="157">
        <f t="shared" si="1"/>
        <v>98740</v>
      </c>
      <c r="J51" s="157">
        <f t="shared" si="2"/>
        <v>792260</v>
      </c>
      <c r="K51" s="149">
        <f t="shared" si="3"/>
        <v>792260</v>
      </c>
    </row>
    <row r="52" spans="1:11" s="131" customFormat="1" ht="12.75" customHeight="1">
      <c r="A52" s="146" t="s">
        <v>183</v>
      </c>
      <c r="B52" s="127"/>
      <c r="C52" s="121" t="s">
        <v>290</v>
      </c>
      <c r="D52" s="118">
        <f>D53+D55+D54</f>
        <v>864600</v>
      </c>
      <c r="E52" s="118">
        <f>E53+E55+E54</f>
        <v>864600</v>
      </c>
      <c r="F52" s="118">
        <f>F53+F55+F54</f>
        <v>98740</v>
      </c>
      <c r="G52" s="119" t="s">
        <v>121</v>
      </c>
      <c r="H52" s="119" t="s">
        <v>121</v>
      </c>
      <c r="I52" s="157">
        <f t="shared" si="1"/>
        <v>98740</v>
      </c>
      <c r="J52" s="157">
        <f t="shared" si="2"/>
        <v>765860</v>
      </c>
      <c r="K52" s="149">
        <f t="shared" si="3"/>
        <v>765860</v>
      </c>
    </row>
    <row r="53" spans="1:11" ht="12.75" customHeight="1">
      <c r="A53" s="145" t="s">
        <v>184</v>
      </c>
      <c r="B53" s="116"/>
      <c r="C53" s="122" t="s">
        <v>306</v>
      </c>
      <c r="D53" s="123">
        <v>9100</v>
      </c>
      <c r="E53" s="123">
        <f>D53</f>
        <v>9100</v>
      </c>
      <c r="F53" s="120">
        <v>4740</v>
      </c>
      <c r="G53" s="119" t="s">
        <v>121</v>
      </c>
      <c r="H53" s="119" t="s">
        <v>121</v>
      </c>
      <c r="I53" s="120">
        <f t="shared" si="1"/>
        <v>4740</v>
      </c>
      <c r="J53" s="120">
        <f t="shared" si="2"/>
        <v>4360</v>
      </c>
      <c r="K53" s="143">
        <f t="shared" si="3"/>
        <v>4360</v>
      </c>
    </row>
    <row r="54" spans="1:11" ht="12.75" customHeight="1">
      <c r="A54" s="145" t="s">
        <v>223</v>
      </c>
      <c r="B54" s="116"/>
      <c r="C54" s="122" t="s">
        <v>291</v>
      </c>
      <c r="D54" s="123">
        <v>720800</v>
      </c>
      <c r="E54" s="123">
        <f>D54</f>
        <v>720800</v>
      </c>
      <c r="F54" s="120">
        <v>94000</v>
      </c>
      <c r="G54" s="119"/>
      <c r="H54" s="119"/>
      <c r="I54" s="120">
        <f t="shared" si="1"/>
        <v>94000</v>
      </c>
      <c r="J54" s="120">
        <f t="shared" si="2"/>
        <v>626800</v>
      </c>
      <c r="K54" s="143">
        <f t="shared" si="3"/>
        <v>626800</v>
      </c>
    </row>
    <row r="55" spans="1:11" ht="12.75" customHeight="1">
      <c r="A55" s="145" t="s">
        <v>185</v>
      </c>
      <c r="B55" s="116"/>
      <c r="C55" s="122" t="s">
        <v>292</v>
      </c>
      <c r="D55" s="123">
        <v>134700</v>
      </c>
      <c r="E55" s="123">
        <f>D55</f>
        <v>134700</v>
      </c>
      <c r="F55" s="120">
        <v>0</v>
      </c>
      <c r="G55" s="119"/>
      <c r="H55" s="119"/>
      <c r="I55" s="120">
        <f t="shared" si="1"/>
        <v>0</v>
      </c>
      <c r="J55" s="120">
        <f t="shared" si="2"/>
        <v>134700</v>
      </c>
      <c r="K55" s="143">
        <f t="shared" si="3"/>
        <v>134700</v>
      </c>
    </row>
    <row r="56" spans="1:11" s="131" customFormat="1" ht="12.75" customHeight="1">
      <c r="A56" s="146" t="s">
        <v>158</v>
      </c>
      <c r="B56" s="127"/>
      <c r="C56" s="121" t="s">
        <v>293</v>
      </c>
      <c r="D56" s="118">
        <f>D57</f>
        <v>26400</v>
      </c>
      <c r="E56" s="118">
        <f>E57</f>
        <v>26400</v>
      </c>
      <c r="F56" s="118">
        <f>F57</f>
        <v>0</v>
      </c>
      <c r="G56" s="125" t="s">
        <v>121</v>
      </c>
      <c r="H56" s="125" t="s">
        <v>121</v>
      </c>
      <c r="I56" s="157">
        <f t="shared" si="1"/>
        <v>0</v>
      </c>
      <c r="J56" s="157">
        <f t="shared" si="2"/>
        <v>26400</v>
      </c>
      <c r="K56" s="149">
        <f t="shared" si="3"/>
        <v>26400</v>
      </c>
    </row>
    <row r="57" spans="1:11" ht="24" customHeight="1">
      <c r="A57" s="145" t="s">
        <v>186</v>
      </c>
      <c r="B57" s="116"/>
      <c r="C57" s="122" t="s">
        <v>294</v>
      </c>
      <c r="D57" s="123">
        <v>26400</v>
      </c>
      <c r="E57" s="123">
        <f>D57</f>
        <v>26400</v>
      </c>
      <c r="F57" s="123">
        <v>0</v>
      </c>
      <c r="G57" s="119" t="s">
        <v>121</v>
      </c>
      <c r="H57" s="119" t="s">
        <v>121</v>
      </c>
      <c r="I57" s="124">
        <f t="shared" si="1"/>
        <v>0</v>
      </c>
      <c r="J57" s="124">
        <f t="shared" si="2"/>
        <v>26400</v>
      </c>
      <c r="K57" s="148">
        <f t="shared" si="3"/>
        <v>26400</v>
      </c>
    </row>
    <row r="58" spans="1:11" ht="12.75" customHeight="1">
      <c r="A58" s="146" t="s">
        <v>163</v>
      </c>
      <c r="B58" s="116"/>
      <c r="C58" s="121" t="s">
        <v>296</v>
      </c>
      <c r="D58" s="118">
        <f>D59+D61+D69</f>
        <v>1507200</v>
      </c>
      <c r="E58" s="118">
        <f>E59+E61+E69</f>
        <v>1507200</v>
      </c>
      <c r="F58" s="118">
        <f>F59+F61+F69</f>
        <v>371521.0800000001</v>
      </c>
      <c r="G58" s="119" t="s">
        <v>121</v>
      </c>
      <c r="H58" s="119" t="s">
        <v>121</v>
      </c>
      <c r="I58" s="157">
        <f>F58</f>
        <v>371521.0800000001</v>
      </c>
      <c r="J58" s="157">
        <f>D58-I58</f>
        <v>1135678.92</v>
      </c>
      <c r="K58" s="149">
        <f aca="true" t="shared" si="5" ref="K58:K68">E58-I58</f>
        <v>1135678.92</v>
      </c>
    </row>
    <row r="59" spans="1:11" ht="12.75" customHeight="1">
      <c r="A59" s="146" t="s">
        <v>147</v>
      </c>
      <c r="B59" s="116"/>
      <c r="C59" s="121" t="s">
        <v>295</v>
      </c>
      <c r="D59" s="118">
        <f>D60</f>
        <v>47500</v>
      </c>
      <c r="E59" s="118">
        <f>E60</f>
        <v>47500</v>
      </c>
      <c r="F59" s="118">
        <f>F60</f>
        <v>12257.28</v>
      </c>
      <c r="G59" s="119" t="s">
        <v>121</v>
      </c>
      <c r="H59" s="119" t="s">
        <v>121</v>
      </c>
      <c r="I59" s="157">
        <f aca="true" t="shared" si="6" ref="I59:I68">F59</f>
        <v>12257.28</v>
      </c>
      <c r="J59" s="157">
        <f aca="true" t="shared" si="7" ref="J59:J68">D59-I59</f>
        <v>35242.72</v>
      </c>
      <c r="K59" s="149">
        <f t="shared" si="5"/>
        <v>35242.72</v>
      </c>
    </row>
    <row r="60" spans="1:11" s="131" customFormat="1" ht="21.75" customHeight="1">
      <c r="A60" s="145" t="s">
        <v>298</v>
      </c>
      <c r="B60" s="127"/>
      <c r="C60" s="122" t="s">
        <v>347</v>
      </c>
      <c r="D60" s="123">
        <v>47500</v>
      </c>
      <c r="E60" s="123">
        <f>D60</f>
        <v>47500</v>
      </c>
      <c r="F60" s="123">
        <v>12257.28</v>
      </c>
      <c r="G60" s="119" t="s">
        <v>121</v>
      </c>
      <c r="H60" s="119" t="s">
        <v>121</v>
      </c>
      <c r="I60" s="124">
        <f t="shared" si="6"/>
        <v>12257.28</v>
      </c>
      <c r="J60" s="124">
        <f t="shared" si="7"/>
        <v>35242.72</v>
      </c>
      <c r="K60" s="148">
        <f t="shared" si="5"/>
        <v>35242.72</v>
      </c>
    </row>
    <row r="61" spans="1:11" s="131" customFormat="1" ht="12.75" customHeight="1">
      <c r="A61" s="146" t="s">
        <v>187</v>
      </c>
      <c r="B61" s="127"/>
      <c r="C61" s="121" t="s">
        <v>297</v>
      </c>
      <c r="D61" s="118">
        <f>D62</f>
        <v>1364700</v>
      </c>
      <c r="E61" s="118">
        <f>E62</f>
        <v>1364700</v>
      </c>
      <c r="F61" s="118">
        <f>F62</f>
        <v>306177.33</v>
      </c>
      <c r="G61" s="119" t="s">
        <v>121</v>
      </c>
      <c r="H61" s="119" t="s">
        <v>121</v>
      </c>
      <c r="I61" s="126">
        <f t="shared" si="6"/>
        <v>306177.33</v>
      </c>
      <c r="J61" s="126">
        <f t="shared" si="7"/>
        <v>1058522.67</v>
      </c>
      <c r="K61" s="147">
        <f t="shared" si="5"/>
        <v>1058522.67</v>
      </c>
    </row>
    <row r="62" spans="1:11" ht="12.75" customHeight="1">
      <c r="A62" s="145" t="s">
        <v>196</v>
      </c>
      <c r="B62" s="116"/>
      <c r="C62" s="122" t="s">
        <v>299</v>
      </c>
      <c r="D62" s="123">
        <f>D63+D65+D67</f>
        <v>1364700</v>
      </c>
      <c r="E62" s="123">
        <f>E63+E65+E67</f>
        <v>1364700</v>
      </c>
      <c r="F62" s="123">
        <f>F63+F65+F67</f>
        <v>306177.33</v>
      </c>
      <c r="G62" s="123"/>
      <c r="H62" s="123"/>
      <c r="I62" s="123">
        <f>I63+I65+I67</f>
        <v>306177.33</v>
      </c>
      <c r="J62" s="123">
        <f>J63+J65+J67</f>
        <v>1058522.67</v>
      </c>
      <c r="K62" s="123">
        <f>K63+K65+K67</f>
        <v>1058522.67</v>
      </c>
    </row>
    <row r="63" spans="1:11" s="131" customFormat="1" ht="12.75" customHeight="1">
      <c r="A63" s="145" t="s">
        <v>188</v>
      </c>
      <c r="B63" s="116"/>
      <c r="C63" s="122" t="s">
        <v>305</v>
      </c>
      <c r="D63" s="123">
        <f>D64</f>
        <v>84100</v>
      </c>
      <c r="E63" s="123">
        <f>E64</f>
        <v>84100</v>
      </c>
      <c r="F63" s="123">
        <f>F64</f>
        <v>18879.08</v>
      </c>
      <c r="G63" s="119"/>
      <c r="H63" s="119"/>
      <c r="I63" s="124">
        <f>F63</f>
        <v>18879.08</v>
      </c>
      <c r="J63" s="124">
        <f>D63-I63</f>
        <v>65220.92</v>
      </c>
      <c r="K63" s="148">
        <f>E63-I63</f>
        <v>65220.92</v>
      </c>
    </row>
    <row r="64" spans="1:11" s="131" customFormat="1" ht="23.25" customHeight="1">
      <c r="A64" s="145" t="s">
        <v>300</v>
      </c>
      <c r="B64" s="116"/>
      <c r="C64" s="122" t="s">
        <v>304</v>
      </c>
      <c r="D64" s="123">
        <v>84100</v>
      </c>
      <c r="E64" s="123">
        <f>D64</f>
        <v>84100</v>
      </c>
      <c r="F64" s="123">
        <v>18879.08</v>
      </c>
      <c r="G64" s="119"/>
      <c r="H64" s="119"/>
      <c r="I64" s="124">
        <f>F64</f>
        <v>18879.08</v>
      </c>
      <c r="J64" s="124">
        <f>D64-I64</f>
        <v>65220.92</v>
      </c>
      <c r="K64" s="148">
        <f>E64-I64</f>
        <v>65220.92</v>
      </c>
    </row>
    <row r="65" spans="1:11" ht="12.75" customHeight="1">
      <c r="A65" s="145" t="s">
        <v>189</v>
      </c>
      <c r="B65" s="116"/>
      <c r="C65" s="122" t="s">
        <v>301</v>
      </c>
      <c r="D65" s="123">
        <f>D66</f>
        <v>30800</v>
      </c>
      <c r="E65" s="123">
        <f>E66</f>
        <v>30800</v>
      </c>
      <c r="F65" s="123">
        <f>F66</f>
        <v>6509.74</v>
      </c>
      <c r="G65" s="119"/>
      <c r="H65" s="119"/>
      <c r="I65" s="124">
        <f t="shared" si="6"/>
        <v>6509.74</v>
      </c>
      <c r="J65" s="124">
        <f t="shared" si="7"/>
        <v>24290.260000000002</v>
      </c>
      <c r="K65" s="148">
        <f t="shared" si="5"/>
        <v>24290.260000000002</v>
      </c>
    </row>
    <row r="66" spans="1:11" ht="21.75" customHeight="1">
      <c r="A66" s="145" t="s">
        <v>303</v>
      </c>
      <c r="B66" s="116"/>
      <c r="C66" s="122" t="s">
        <v>302</v>
      </c>
      <c r="D66" s="123">
        <v>30800</v>
      </c>
      <c r="E66" s="123">
        <f>D66</f>
        <v>30800</v>
      </c>
      <c r="F66" s="120">
        <v>6509.74</v>
      </c>
      <c r="G66" s="119"/>
      <c r="H66" s="119"/>
      <c r="I66" s="124">
        <f t="shared" si="6"/>
        <v>6509.74</v>
      </c>
      <c r="J66" s="124">
        <f t="shared" si="7"/>
        <v>24290.260000000002</v>
      </c>
      <c r="K66" s="148">
        <f t="shared" si="5"/>
        <v>24290.260000000002</v>
      </c>
    </row>
    <row r="67" spans="1:11" ht="12.75" customHeight="1">
      <c r="A67" s="145" t="s">
        <v>190</v>
      </c>
      <c r="B67" s="116"/>
      <c r="C67" s="122" t="s">
        <v>307</v>
      </c>
      <c r="D67" s="123">
        <f>D68</f>
        <v>1249800</v>
      </c>
      <c r="E67" s="123">
        <f>E68</f>
        <v>1249800</v>
      </c>
      <c r="F67" s="123">
        <f>F68</f>
        <v>280788.51</v>
      </c>
      <c r="G67" s="119"/>
      <c r="H67" s="119"/>
      <c r="I67" s="124">
        <f t="shared" si="6"/>
        <v>280788.51</v>
      </c>
      <c r="J67" s="124">
        <f t="shared" si="7"/>
        <v>969011.49</v>
      </c>
      <c r="K67" s="148">
        <f t="shared" si="5"/>
        <v>969011.49</v>
      </c>
    </row>
    <row r="68" spans="1:11" ht="12.75" customHeight="1">
      <c r="A68" s="145" t="s">
        <v>308</v>
      </c>
      <c r="B68" s="116"/>
      <c r="C68" s="122" t="s">
        <v>309</v>
      </c>
      <c r="D68" s="123">
        <v>1249800</v>
      </c>
      <c r="E68" s="123">
        <f>D68</f>
        <v>1249800</v>
      </c>
      <c r="F68" s="120">
        <v>280788.51</v>
      </c>
      <c r="G68" s="119"/>
      <c r="H68" s="119"/>
      <c r="I68" s="124">
        <f t="shared" si="6"/>
        <v>280788.51</v>
      </c>
      <c r="J68" s="124">
        <f t="shared" si="7"/>
        <v>969011.49</v>
      </c>
      <c r="K68" s="148">
        <f t="shared" si="5"/>
        <v>969011.49</v>
      </c>
    </row>
    <row r="69" spans="1:11" ht="12.75" customHeight="1">
      <c r="A69" s="146" t="s">
        <v>111</v>
      </c>
      <c r="B69" s="116"/>
      <c r="C69" s="121" t="s">
        <v>310</v>
      </c>
      <c r="D69" s="118">
        <f>D70+D71</f>
        <v>95000</v>
      </c>
      <c r="E69" s="118">
        <f>E70+E71</f>
        <v>95000</v>
      </c>
      <c r="F69" s="118">
        <f>F70</f>
        <v>53086.47</v>
      </c>
      <c r="G69" s="119" t="s">
        <v>121</v>
      </c>
      <c r="H69" s="119" t="s">
        <v>121</v>
      </c>
      <c r="I69" s="157">
        <f t="shared" si="1"/>
        <v>53086.47</v>
      </c>
      <c r="J69" s="157">
        <f t="shared" si="2"/>
        <v>41913.53</v>
      </c>
      <c r="K69" s="149">
        <f aca="true" t="shared" si="8" ref="K69:K77">E69-I69</f>
        <v>41913.53</v>
      </c>
    </row>
    <row r="70" spans="1:11" ht="12.75" customHeight="1">
      <c r="A70" s="145" t="s">
        <v>195</v>
      </c>
      <c r="B70" s="116"/>
      <c r="C70" s="122" t="s">
        <v>311</v>
      </c>
      <c r="D70" s="123">
        <v>90000</v>
      </c>
      <c r="E70" s="123">
        <f>D70</f>
        <v>90000</v>
      </c>
      <c r="F70" s="123">
        <v>53086.47</v>
      </c>
      <c r="G70" s="119"/>
      <c r="H70" s="119"/>
      <c r="I70" s="124">
        <f>F70</f>
        <v>53086.47</v>
      </c>
      <c r="J70" s="124">
        <f>D70-I70</f>
        <v>36913.53</v>
      </c>
      <c r="K70" s="148">
        <f t="shared" si="8"/>
        <v>36913.53</v>
      </c>
    </row>
    <row r="71" spans="1:11" ht="12.75" customHeight="1">
      <c r="A71" s="145" t="s">
        <v>349</v>
      </c>
      <c r="B71" s="116"/>
      <c r="C71" s="122" t="s">
        <v>348</v>
      </c>
      <c r="D71" s="123">
        <v>5000</v>
      </c>
      <c r="E71" s="123">
        <v>5000</v>
      </c>
      <c r="F71" s="123">
        <v>0</v>
      </c>
      <c r="G71" s="119"/>
      <c r="H71" s="119"/>
      <c r="I71" s="124"/>
      <c r="J71" s="124"/>
      <c r="K71" s="148"/>
    </row>
    <row r="72" spans="1:11" ht="12.75" customHeight="1">
      <c r="A72" s="146" t="s">
        <v>191</v>
      </c>
      <c r="B72" s="127"/>
      <c r="C72" s="121" t="s">
        <v>312</v>
      </c>
      <c r="D72" s="118">
        <f>D73+D74+D75</f>
        <v>5000</v>
      </c>
      <c r="E72" s="118">
        <f>E73+E74+E75</f>
        <v>5000</v>
      </c>
      <c r="F72" s="118">
        <f>F73+F74+F75</f>
        <v>2000</v>
      </c>
      <c r="G72" s="125"/>
      <c r="H72" s="125"/>
      <c r="I72" s="157">
        <f t="shared" si="1"/>
        <v>2000</v>
      </c>
      <c r="J72" s="157">
        <f t="shared" si="2"/>
        <v>3000</v>
      </c>
      <c r="K72" s="149">
        <f t="shared" si="8"/>
        <v>3000</v>
      </c>
    </row>
    <row r="73" spans="1:11" ht="12.75" customHeight="1">
      <c r="A73" s="145" t="s">
        <v>192</v>
      </c>
      <c r="B73" s="116"/>
      <c r="C73" s="122" t="s">
        <v>313</v>
      </c>
      <c r="D73" s="123">
        <v>1000</v>
      </c>
      <c r="E73" s="123">
        <f>D73</f>
        <v>1000</v>
      </c>
      <c r="F73" s="123">
        <v>0</v>
      </c>
      <c r="G73" s="119" t="s">
        <v>121</v>
      </c>
      <c r="H73" s="119" t="s">
        <v>121</v>
      </c>
      <c r="I73" s="124">
        <f t="shared" si="1"/>
        <v>0</v>
      </c>
      <c r="J73" s="124">
        <f t="shared" si="2"/>
        <v>1000</v>
      </c>
      <c r="K73" s="148">
        <f>E73-I73</f>
        <v>1000</v>
      </c>
    </row>
    <row r="74" spans="1:11" ht="22.5" customHeight="1">
      <c r="A74" s="145" t="s">
        <v>224</v>
      </c>
      <c r="B74" s="116"/>
      <c r="C74" s="122" t="s">
        <v>314</v>
      </c>
      <c r="D74" s="123">
        <v>2000</v>
      </c>
      <c r="E74" s="123">
        <f>D74</f>
        <v>2000</v>
      </c>
      <c r="F74" s="123">
        <v>2000</v>
      </c>
      <c r="G74" s="119"/>
      <c r="H74" s="119"/>
      <c r="I74" s="124">
        <f t="shared" si="1"/>
        <v>2000</v>
      </c>
      <c r="J74" s="124">
        <f t="shared" si="2"/>
        <v>0</v>
      </c>
      <c r="K74" s="148">
        <f>E74-I74</f>
        <v>0</v>
      </c>
    </row>
    <row r="75" spans="1:11" ht="24.75" customHeight="1">
      <c r="A75" s="145" t="s">
        <v>225</v>
      </c>
      <c r="B75" s="116"/>
      <c r="C75" s="122" t="s">
        <v>315</v>
      </c>
      <c r="D75" s="123">
        <v>2000</v>
      </c>
      <c r="E75" s="123">
        <f>D75</f>
        <v>2000</v>
      </c>
      <c r="F75" s="123">
        <v>0</v>
      </c>
      <c r="G75" s="119"/>
      <c r="H75" s="119"/>
      <c r="I75" s="124">
        <f t="shared" si="1"/>
        <v>0</v>
      </c>
      <c r="J75" s="124">
        <f t="shared" si="2"/>
        <v>2000</v>
      </c>
      <c r="K75" s="148">
        <f>E75-I75</f>
        <v>2000</v>
      </c>
    </row>
    <row r="76" spans="1:11" ht="12.75" customHeight="1">
      <c r="A76" s="146" t="s">
        <v>112</v>
      </c>
      <c r="B76" s="128"/>
      <c r="C76" s="121" t="s">
        <v>316</v>
      </c>
      <c r="D76" s="118">
        <f>D77+D78</f>
        <v>2196800</v>
      </c>
      <c r="E76" s="118">
        <f>E77+E78</f>
        <v>2196800</v>
      </c>
      <c r="F76" s="118">
        <f>F77+F78</f>
        <v>833637.6499999999</v>
      </c>
      <c r="G76" s="118"/>
      <c r="H76" s="118"/>
      <c r="I76" s="118">
        <f>I77</f>
        <v>827587.2</v>
      </c>
      <c r="J76" s="118">
        <f>J77</f>
        <v>1349012.8</v>
      </c>
      <c r="K76" s="118">
        <f>K77</f>
        <v>1349012.8</v>
      </c>
    </row>
    <row r="77" spans="1:11" ht="12.75" customHeight="1">
      <c r="A77" s="203" t="s">
        <v>337</v>
      </c>
      <c r="B77" s="130"/>
      <c r="C77" s="122" t="s">
        <v>317</v>
      </c>
      <c r="D77" s="123">
        <v>2176600</v>
      </c>
      <c r="E77" s="123">
        <f>D77</f>
        <v>2176600</v>
      </c>
      <c r="F77" s="123">
        <v>827587.2</v>
      </c>
      <c r="G77" s="119"/>
      <c r="H77" s="119"/>
      <c r="I77" s="124">
        <f aca="true" t="shared" si="9" ref="I77:I82">F77</f>
        <v>827587.2</v>
      </c>
      <c r="J77" s="124">
        <f aca="true" t="shared" si="10" ref="J77:J82">D77-I77</f>
        <v>1349012.8</v>
      </c>
      <c r="K77" s="148">
        <f t="shared" si="8"/>
        <v>1349012.8</v>
      </c>
    </row>
    <row r="78" spans="1:11" ht="12.75" customHeight="1">
      <c r="A78" s="145" t="s">
        <v>350</v>
      </c>
      <c r="B78" s="129"/>
      <c r="C78" s="122" t="s">
        <v>318</v>
      </c>
      <c r="D78" s="123">
        <v>20200</v>
      </c>
      <c r="E78" s="123">
        <f>D78</f>
        <v>20200</v>
      </c>
      <c r="F78" s="123">
        <v>6050.45</v>
      </c>
      <c r="G78" s="119"/>
      <c r="H78" s="119"/>
      <c r="I78" s="120">
        <f t="shared" si="9"/>
        <v>6050.45</v>
      </c>
      <c r="J78" s="120">
        <f t="shared" si="10"/>
        <v>14149.55</v>
      </c>
      <c r="K78" s="143">
        <f>E78-I78</f>
        <v>14149.55</v>
      </c>
    </row>
    <row r="79" spans="1:11" ht="12.75" customHeight="1">
      <c r="A79" s="180" t="s">
        <v>131</v>
      </c>
      <c r="B79" s="129"/>
      <c r="C79" s="121" t="s">
        <v>319</v>
      </c>
      <c r="D79" s="118">
        <f>D80</f>
        <v>104400</v>
      </c>
      <c r="E79" s="118">
        <f>E80</f>
        <v>104400</v>
      </c>
      <c r="F79" s="118">
        <f>F80</f>
        <v>45238.62</v>
      </c>
      <c r="G79" s="119" t="s">
        <v>121</v>
      </c>
      <c r="H79" s="119" t="s">
        <v>121</v>
      </c>
      <c r="I79" s="157">
        <f t="shared" si="9"/>
        <v>45238.62</v>
      </c>
      <c r="J79" s="157">
        <f t="shared" si="10"/>
        <v>59161.38</v>
      </c>
      <c r="K79" s="149">
        <f>E79-I79</f>
        <v>59161.38</v>
      </c>
    </row>
    <row r="80" spans="1:11" ht="12.75" customHeight="1">
      <c r="A80" s="145" t="s">
        <v>165</v>
      </c>
      <c r="B80" s="129"/>
      <c r="C80" s="122" t="s">
        <v>320</v>
      </c>
      <c r="D80" s="123">
        <v>104400</v>
      </c>
      <c r="E80" s="123">
        <f>D80</f>
        <v>104400</v>
      </c>
      <c r="F80" s="124">
        <v>45238.62</v>
      </c>
      <c r="G80" s="119"/>
      <c r="H80" s="119"/>
      <c r="I80" s="120">
        <f t="shared" si="9"/>
        <v>45238.62</v>
      </c>
      <c r="J80" s="120">
        <f t="shared" si="10"/>
        <v>59161.38</v>
      </c>
      <c r="K80" s="120">
        <f>E80-I80</f>
        <v>59161.38</v>
      </c>
    </row>
    <row r="81" spans="1:11" ht="12.75" customHeight="1">
      <c r="A81" s="181" t="s">
        <v>139</v>
      </c>
      <c r="B81" s="129"/>
      <c r="C81" s="121" t="s">
        <v>323</v>
      </c>
      <c r="D81" s="118">
        <f>D82</f>
        <v>18900</v>
      </c>
      <c r="E81" s="118">
        <f>E82</f>
        <v>18900</v>
      </c>
      <c r="F81" s="118">
        <f>F82</f>
        <v>9000</v>
      </c>
      <c r="G81" s="119" t="s">
        <v>121</v>
      </c>
      <c r="H81" s="119" t="s">
        <v>121</v>
      </c>
      <c r="I81" s="157">
        <f t="shared" si="9"/>
        <v>9000</v>
      </c>
      <c r="J81" s="157">
        <f t="shared" si="10"/>
        <v>9900</v>
      </c>
      <c r="K81" s="149">
        <f>E81-I81</f>
        <v>9900</v>
      </c>
    </row>
    <row r="82" spans="1:11" ht="12.75" customHeight="1">
      <c r="A82" s="150" t="s">
        <v>157</v>
      </c>
      <c r="B82" s="132"/>
      <c r="C82" s="133" t="s">
        <v>322</v>
      </c>
      <c r="D82" s="165">
        <v>18900</v>
      </c>
      <c r="E82" s="165">
        <f>D82</f>
        <v>18900</v>
      </c>
      <c r="F82" s="160">
        <v>9000</v>
      </c>
      <c r="G82" s="119" t="s">
        <v>121</v>
      </c>
      <c r="H82" s="119" t="s">
        <v>121</v>
      </c>
      <c r="I82" s="120">
        <f t="shared" si="9"/>
        <v>9000</v>
      </c>
      <c r="J82" s="120">
        <f t="shared" si="10"/>
        <v>9900</v>
      </c>
      <c r="K82" s="143">
        <f>E82-I82</f>
        <v>9900</v>
      </c>
    </row>
    <row r="83" spans="1:11" ht="12.75" customHeight="1">
      <c r="A83" s="150" t="s">
        <v>324</v>
      </c>
      <c r="B83" s="132"/>
      <c r="C83" s="200" t="s">
        <v>321</v>
      </c>
      <c r="D83" s="201">
        <f>D84</f>
        <v>1100</v>
      </c>
      <c r="E83" s="201">
        <f>E84</f>
        <v>1100</v>
      </c>
      <c r="F83" s="201">
        <f>F84</f>
        <v>319.21</v>
      </c>
      <c r="G83" s="165"/>
      <c r="H83" s="165"/>
      <c r="I83" s="201">
        <f>I84</f>
        <v>0</v>
      </c>
      <c r="J83" s="201">
        <f>J84</f>
        <v>0</v>
      </c>
      <c r="K83" s="201">
        <f>K84</f>
        <v>0</v>
      </c>
    </row>
    <row r="84" spans="1:11" ht="12.75" customHeight="1">
      <c r="A84" s="150" t="s">
        <v>325</v>
      </c>
      <c r="B84" s="132"/>
      <c r="C84" s="133" t="s">
        <v>344</v>
      </c>
      <c r="D84" s="165">
        <v>1100</v>
      </c>
      <c r="E84" s="165">
        <v>1100</v>
      </c>
      <c r="F84" s="160">
        <v>319.21</v>
      </c>
      <c r="G84" s="111"/>
      <c r="H84" s="111"/>
      <c r="I84" s="160">
        <v>0</v>
      </c>
      <c r="J84" s="160">
        <v>0</v>
      </c>
      <c r="K84" s="199">
        <v>0</v>
      </c>
    </row>
    <row r="85" spans="1:11" ht="12" customHeight="1" thickBot="1">
      <c r="A85" s="151" t="s">
        <v>113</v>
      </c>
      <c r="B85" s="152">
        <v>450</v>
      </c>
      <c r="C85" s="153" t="s">
        <v>121</v>
      </c>
      <c r="D85" s="154"/>
      <c r="E85" s="154"/>
      <c r="F85" s="155">
        <f>Лист1!E19-Лист2!F7</f>
        <v>113099.6799999997</v>
      </c>
      <c r="G85" s="155"/>
      <c r="H85" s="155">
        <f>-Лист1!G19</f>
        <v>0</v>
      </c>
      <c r="I85" s="155">
        <f>Лист1!H19-Лист2!I7</f>
        <v>113099.6799999997</v>
      </c>
      <c r="J85" s="153" t="s">
        <v>121</v>
      </c>
      <c r="K85" s="156" t="s">
        <v>121</v>
      </c>
    </row>
  </sheetData>
  <sheetProtection/>
  <mergeCells count="5">
    <mergeCell ref="F2:I2"/>
    <mergeCell ref="A2:A5"/>
    <mergeCell ref="C2:C5"/>
    <mergeCell ref="D2:D5"/>
    <mergeCell ref="E2:E5"/>
  </mergeCells>
  <printOptions/>
  <pageMargins left="0.2362204724409449" right="0.1968503937007874" top="0.3937007874015748" bottom="0" header="0.1968503937007874" footer="0.1968503937007874"/>
  <pageSetup horizontalDpi="600" verticalDpi="600" orientation="landscape" paperSize="13" scale="70" r:id="rId1"/>
  <rowBreaks count="1" manualBreakCount="1">
    <brk id="42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4">
      <selection activeCell="E38" sqref="E38"/>
    </sheetView>
  </sheetViews>
  <sheetFormatPr defaultColWidth="9.00390625" defaultRowHeight="12.75"/>
  <cols>
    <col min="1" max="1" width="37.375" style="0" customWidth="1"/>
    <col min="2" max="2" width="6.00390625" style="0" customWidth="1"/>
    <col min="3" max="3" width="21.375" style="0" customWidth="1"/>
    <col min="4" max="4" width="12.125" style="0" customWidth="1"/>
    <col min="5" max="5" width="13.00390625" style="0" customWidth="1"/>
    <col min="6" max="6" width="13.125" style="0" customWidth="1"/>
    <col min="7" max="7" width="11.125" style="0" customWidth="1"/>
    <col min="8" max="8" width="11.875" style="0" customWidth="1"/>
    <col min="9" max="9" width="12.875" style="0" customWidth="1"/>
  </cols>
  <sheetData>
    <row r="1" spans="1:8" ht="15">
      <c r="A1" s="3"/>
      <c r="B1" s="30" t="s">
        <v>79</v>
      </c>
      <c r="C1" s="11"/>
      <c r="D1" s="10"/>
      <c r="E1" s="10"/>
      <c r="F1" s="10"/>
      <c r="G1" s="10"/>
      <c r="H1" s="47" t="s">
        <v>55</v>
      </c>
    </row>
    <row r="2" spans="1:9" ht="13.5" thickBot="1">
      <c r="A2" s="63"/>
      <c r="B2" s="98"/>
      <c r="C2" s="64"/>
      <c r="D2" s="55"/>
      <c r="E2" s="55"/>
      <c r="F2" s="55"/>
      <c r="G2" s="55"/>
      <c r="H2" s="55"/>
      <c r="I2" s="56"/>
    </row>
    <row r="3" spans="1:9" ht="12.75">
      <c r="A3" s="82"/>
      <c r="B3" s="83"/>
      <c r="C3" s="83" t="s">
        <v>20</v>
      </c>
      <c r="D3" s="84"/>
      <c r="E3" s="85"/>
      <c r="F3" s="86" t="s">
        <v>9</v>
      </c>
      <c r="G3" s="87"/>
      <c r="H3" s="88"/>
      <c r="I3" s="89"/>
    </row>
    <row r="4" spans="1:9" ht="12.75">
      <c r="A4" s="90"/>
      <c r="B4" s="7" t="s">
        <v>23</v>
      </c>
      <c r="C4" s="22" t="s">
        <v>21</v>
      </c>
      <c r="D4" s="6" t="s">
        <v>72</v>
      </c>
      <c r="E4" s="25" t="s">
        <v>87</v>
      </c>
      <c r="F4" s="29" t="s">
        <v>10</v>
      </c>
      <c r="G4" s="25" t="s">
        <v>13</v>
      </c>
      <c r="H4" s="24"/>
      <c r="I4" s="91" t="s">
        <v>4</v>
      </c>
    </row>
    <row r="5" spans="1:9" ht="12.75">
      <c r="A5" s="92" t="s">
        <v>7</v>
      </c>
      <c r="B5" s="7" t="s">
        <v>24</v>
      </c>
      <c r="C5" s="22" t="s">
        <v>85</v>
      </c>
      <c r="D5" s="6" t="s">
        <v>73</v>
      </c>
      <c r="E5" s="26" t="s">
        <v>88</v>
      </c>
      <c r="F5" s="6" t="s">
        <v>11</v>
      </c>
      <c r="G5" s="6" t="s">
        <v>14</v>
      </c>
      <c r="H5" s="6" t="s">
        <v>15</v>
      </c>
      <c r="I5" s="91" t="s">
        <v>5</v>
      </c>
    </row>
    <row r="6" spans="1:9" ht="12.75">
      <c r="A6" s="93"/>
      <c r="B6" s="7" t="s">
        <v>25</v>
      </c>
      <c r="C6" s="22" t="s">
        <v>86</v>
      </c>
      <c r="D6" s="6" t="s">
        <v>5</v>
      </c>
      <c r="E6" s="26" t="s">
        <v>89</v>
      </c>
      <c r="F6" s="6" t="s">
        <v>12</v>
      </c>
      <c r="G6" s="6"/>
      <c r="H6" s="6"/>
      <c r="I6" s="91"/>
    </row>
    <row r="7" spans="1:9" ht="13.5" thickBot="1">
      <c r="A7" s="94">
        <v>1</v>
      </c>
      <c r="B7" s="9">
        <v>2</v>
      </c>
      <c r="C7" s="9">
        <v>3</v>
      </c>
      <c r="D7" s="5" t="s">
        <v>2</v>
      </c>
      <c r="E7" s="27" t="s">
        <v>3</v>
      </c>
      <c r="F7" s="5" t="s">
        <v>16</v>
      </c>
      <c r="G7" s="5" t="s">
        <v>17</v>
      </c>
      <c r="H7" s="5" t="s">
        <v>18</v>
      </c>
      <c r="I7" s="95" t="s">
        <v>19</v>
      </c>
    </row>
    <row r="8" spans="1:9" ht="22.5">
      <c r="A8" s="79" t="s">
        <v>80</v>
      </c>
      <c r="B8" s="37" t="s">
        <v>35</v>
      </c>
      <c r="C8" s="39" t="s">
        <v>52</v>
      </c>
      <c r="D8" s="78">
        <f>D17</f>
        <v>-261900</v>
      </c>
      <c r="E8" s="73">
        <f>E20+E12</f>
        <v>-113099.68000000017</v>
      </c>
      <c r="F8" s="28" t="s">
        <v>121</v>
      </c>
      <c r="G8" s="74">
        <f>G18</f>
        <v>0</v>
      </c>
      <c r="H8" s="74">
        <f>G8+E8</f>
        <v>-113099.68000000017</v>
      </c>
      <c r="I8" s="16" t="s">
        <v>121</v>
      </c>
    </row>
    <row r="9" spans="1:9" ht="12.75">
      <c r="A9" s="96" t="s">
        <v>38</v>
      </c>
      <c r="B9" s="41"/>
      <c r="C9" s="52"/>
      <c r="D9" s="42"/>
      <c r="E9" s="42"/>
      <c r="F9" s="43"/>
      <c r="G9" s="43"/>
      <c r="H9" s="43"/>
      <c r="I9" s="44"/>
    </row>
    <row r="10" spans="1:9" ht="22.5">
      <c r="A10" s="96" t="s">
        <v>81</v>
      </c>
      <c r="B10" s="184" t="s">
        <v>39</v>
      </c>
      <c r="C10" s="42" t="s">
        <v>203</v>
      </c>
      <c r="D10" s="42" t="s">
        <v>121</v>
      </c>
      <c r="E10" s="42" t="s">
        <v>355</v>
      </c>
      <c r="F10" s="43" t="s">
        <v>121</v>
      </c>
      <c r="G10" s="43" t="s">
        <v>121</v>
      </c>
      <c r="H10" s="43" t="s">
        <v>121</v>
      </c>
      <c r="I10" s="44" t="s">
        <v>121</v>
      </c>
    </row>
    <row r="11" spans="1:9" ht="12.75">
      <c r="A11" s="186" t="s">
        <v>37</v>
      </c>
      <c r="B11" s="185"/>
      <c r="C11" s="48"/>
      <c r="D11" s="48"/>
      <c r="E11" s="48"/>
      <c r="F11" s="48"/>
      <c r="G11" s="48"/>
      <c r="H11" s="48"/>
      <c r="I11" s="49"/>
    </row>
    <row r="12" spans="1:9" ht="12.75">
      <c r="A12" s="187" t="s">
        <v>204</v>
      </c>
      <c r="B12" s="188" t="s">
        <v>39</v>
      </c>
      <c r="C12" s="189" t="s">
        <v>205</v>
      </c>
      <c r="D12" s="67">
        <f>D13+D14</f>
        <v>-387000</v>
      </c>
      <c r="E12" s="67">
        <f>E13+E14</f>
        <v>-150000</v>
      </c>
      <c r="F12" s="48"/>
      <c r="G12" s="48"/>
      <c r="H12" s="72">
        <f>E12</f>
        <v>-150000</v>
      </c>
      <c r="I12" s="49"/>
    </row>
    <row r="13" spans="1:9" ht="12.75">
      <c r="A13" s="187" t="s">
        <v>199</v>
      </c>
      <c r="B13" s="188" t="s">
        <v>39</v>
      </c>
      <c r="C13" s="189" t="s">
        <v>201</v>
      </c>
      <c r="D13" s="67"/>
      <c r="E13" s="67"/>
      <c r="F13" s="48" t="s">
        <v>121</v>
      </c>
      <c r="G13" s="48" t="s">
        <v>121</v>
      </c>
      <c r="H13" s="72">
        <f>E13</f>
        <v>0</v>
      </c>
      <c r="I13" s="49" t="s">
        <v>121</v>
      </c>
    </row>
    <row r="14" spans="1:9" ht="12.75">
      <c r="A14" s="190" t="s">
        <v>200</v>
      </c>
      <c r="B14" s="191" t="s">
        <v>39</v>
      </c>
      <c r="C14" s="189" t="s">
        <v>202</v>
      </c>
      <c r="D14" s="78">
        <v>-387000</v>
      </c>
      <c r="E14" s="78">
        <v>-150000</v>
      </c>
      <c r="F14" s="28" t="s">
        <v>121</v>
      </c>
      <c r="G14" s="28" t="s">
        <v>121</v>
      </c>
      <c r="H14" s="72">
        <f>E14</f>
        <v>-150000</v>
      </c>
      <c r="I14" s="16" t="s">
        <v>121</v>
      </c>
    </row>
    <row r="15" spans="1:9" ht="12.75">
      <c r="A15" s="79" t="s">
        <v>82</v>
      </c>
      <c r="B15" s="38" t="s">
        <v>40</v>
      </c>
      <c r="C15" s="2" t="s">
        <v>52</v>
      </c>
      <c r="D15" s="2" t="s">
        <v>121</v>
      </c>
      <c r="E15" s="2" t="s">
        <v>121</v>
      </c>
      <c r="F15" s="28" t="s">
        <v>121</v>
      </c>
      <c r="G15" s="28" t="s">
        <v>121</v>
      </c>
      <c r="H15" s="28" t="s">
        <v>121</v>
      </c>
      <c r="I15" s="16" t="s">
        <v>121</v>
      </c>
    </row>
    <row r="16" spans="1:9" ht="12.75">
      <c r="A16" s="96" t="s">
        <v>37</v>
      </c>
      <c r="B16" s="41"/>
      <c r="C16" s="48" t="s">
        <v>121</v>
      </c>
      <c r="D16" s="159" t="s">
        <v>121</v>
      </c>
      <c r="E16" s="159" t="s">
        <v>121</v>
      </c>
      <c r="F16" s="48" t="s">
        <v>121</v>
      </c>
      <c r="G16" s="48" t="s">
        <v>121</v>
      </c>
      <c r="H16" s="48" t="s">
        <v>121</v>
      </c>
      <c r="I16" s="49" t="s">
        <v>121</v>
      </c>
    </row>
    <row r="17" spans="1:9" ht="12.75">
      <c r="A17" s="79" t="s">
        <v>51</v>
      </c>
      <c r="B17" s="38" t="s">
        <v>36</v>
      </c>
      <c r="C17" s="2" t="s">
        <v>203</v>
      </c>
      <c r="D17" s="73">
        <f>D18+D19</f>
        <v>-261900</v>
      </c>
      <c r="E17" s="2" t="s">
        <v>52</v>
      </c>
      <c r="F17" s="28" t="s">
        <v>121</v>
      </c>
      <c r="G17" s="73" t="s">
        <v>121</v>
      </c>
      <c r="H17" s="74" t="str">
        <f>G17</f>
        <v>-</v>
      </c>
      <c r="I17" s="16"/>
    </row>
    <row r="18" spans="1:9" ht="12.75">
      <c r="A18" s="79" t="s">
        <v>53</v>
      </c>
      <c r="B18" s="38" t="s">
        <v>42</v>
      </c>
      <c r="C18" s="2" t="s">
        <v>115</v>
      </c>
      <c r="D18" s="73">
        <f>-Лист1!D19</f>
        <v>-8557700</v>
      </c>
      <c r="E18" s="2" t="s">
        <v>52</v>
      </c>
      <c r="F18" s="28" t="s">
        <v>121</v>
      </c>
      <c r="G18" s="73">
        <f>Лист2!H85</f>
        <v>0</v>
      </c>
      <c r="H18" s="74">
        <f>G18</f>
        <v>0</v>
      </c>
      <c r="I18" s="16" t="s">
        <v>52</v>
      </c>
    </row>
    <row r="19" spans="1:9" ht="12.75">
      <c r="A19" s="79" t="s">
        <v>54</v>
      </c>
      <c r="B19" s="38" t="s">
        <v>43</v>
      </c>
      <c r="C19" s="2" t="s">
        <v>116</v>
      </c>
      <c r="D19" s="73">
        <f>Лист2!D7</f>
        <v>8295800</v>
      </c>
      <c r="E19" s="2" t="s">
        <v>52</v>
      </c>
      <c r="F19" s="28" t="s">
        <v>121</v>
      </c>
      <c r="G19" s="2" t="s">
        <v>121</v>
      </c>
      <c r="H19" s="28" t="s">
        <v>121</v>
      </c>
      <c r="I19" s="16" t="s">
        <v>52</v>
      </c>
    </row>
    <row r="20" spans="1:9" ht="22.5">
      <c r="A20" s="79" t="s">
        <v>59</v>
      </c>
      <c r="B20" s="41" t="s">
        <v>44</v>
      </c>
      <c r="C20" s="2" t="s">
        <v>52</v>
      </c>
      <c r="D20" s="42" t="s">
        <v>52</v>
      </c>
      <c r="E20" s="77">
        <f>E21</f>
        <v>36900.31999999983</v>
      </c>
      <c r="F20" s="43" t="s">
        <v>121</v>
      </c>
      <c r="G20" s="42" t="s">
        <v>121</v>
      </c>
      <c r="H20" s="75">
        <f>E20</f>
        <v>36900.31999999983</v>
      </c>
      <c r="I20" s="44" t="s">
        <v>52</v>
      </c>
    </row>
    <row r="21" spans="1:9" ht="33.75">
      <c r="A21" s="79" t="s">
        <v>84</v>
      </c>
      <c r="B21" s="38" t="s">
        <v>45</v>
      </c>
      <c r="C21" s="48" t="s">
        <v>52</v>
      </c>
      <c r="D21" s="48" t="s">
        <v>52</v>
      </c>
      <c r="E21" s="223">
        <f>E23+E24</f>
        <v>36900.31999999983</v>
      </c>
      <c r="F21" s="48" t="s">
        <v>121</v>
      </c>
      <c r="G21" s="48" t="s">
        <v>52</v>
      </c>
      <c r="H21" s="72">
        <f>E21</f>
        <v>36900.31999999983</v>
      </c>
      <c r="I21" s="49" t="s">
        <v>52</v>
      </c>
    </row>
    <row r="22" spans="1:9" ht="12.75">
      <c r="A22" s="96" t="s">
        <v>37</v>
      </c>
      <c r="B22" s="41"/>
      <c r="C22" s="42"/>
      <c r="D22" s="42"/>
      <c r="E22" s="42"/>
      <c r="F22" s="43"/>
      <c r="G22" s="43"/>
      <c r="H22" s="75"/>
      <c r="I22" s="44"/>
    </row>
    <row r="23" spans="1:9" ht="22.5">
      <c r="A23" s="79" t="s">
        <v>57</v>
      </c>
      <c r="B23" s="45" t="s">
        <v>46</v>
      </c>
      <c r="C23" s="28" t="s">
        <v>52</v>
      </c>
      <c r="D23" s="2" t="s">
        <v>52</v>
      </c>
      <c r="E23" s="221">
        <v>-2613739.29</v>
      </c>
      <c r="F23" s="28" t="s">
        <v>52</v>
      </c>
      <c r="G23" s="2" t="s">
        <v>52</v>
      </c>
      <c r="H23" s="73">
        <f>E23</f>
        <v>-2613739.29</v>
      </c>
      <c r="I23" s="16" t="s">
        <v>52</v>
      </c>
    </row>
    <row r="24" spans="1:9" ht="23.25" thickBot="1">
      <c r="A24" s="97" t="s">
        <v>58</v>
      </c>
      <c r="B24" s="46" t="s">
        <v>47</v>
      </c>
      <c r="C24" s="21" t="s">
        <v>52</v>
      </c>
      <c r="D24" s="33" t="s">
        <v>52</v>
      </c>
      <c r="E24" s="222">
        <v>2650639.61</v>
      </c>
      <c r="F24" s="21" t="s">
        <v>121</v>
      </c>
      <c r="G24" s="33" t="s">
        <v>52</v>
      </c>
      <c r="H24" s="76">
        <f>E24</f>
        <v>2650639.61</v>
      </c>
      <c r="I24" s="34" t="s">
        <v>52</v>
      </c>
    </row>
    <row r="25" spans="1:9" ht="22.5">
      <c r="A25" s="79" t="s">
        <v>60</v>
      </c>
      <c r="B25" s="41" t="s">
        <v>48</v>
      </c>
      <c r="C25" s="48" t="s">
        <v>52</v>
      </c>
      <c r="D25" s="2" t="s">
        <v>52</v>
      </c>
      <c r="E25" s="2" t="s">
        <v>52</v>
      </c>
      <c r="F25" s="48" t="s">
        <v>121</v>
      </c>
      <c r="G25" s="48" t="s">
        <v>121</v>
      </c>
      <c r="H25" s="48" t="s">
        <v>121</v>
      </c>
      <c r="I25" s="49" t="s">
        <v>52</v>
      </c>
    </row>
    <row r="26" spans="1:9" ht="12.75">
      <c r="A26" s="96" t="s">
        <v>38</v>
      </c>
      <c r="B26" s="41"/>
      <c r="C26" s="50"/>
      <c r="D26" s="42"/>
      <c r="E26" s="42"/>
      <c r="F26" s="29"/>
      <c r="G26" s="42"/>
      <c r="H26" s="29"/>
      <c r="I26" s="51"/>
    </row>
    <row r="27" spans="1:9" ht="12.75">
      <c r="A27" s="79" t="s">
        <v>74</v>
      </c>
      <c r="B27" s="45" t="s">
        <v>49</v>
      </c>
      <c r="C27" s="42" t="s">
        <v>52</v>
      </c>
      <c r="D27" s="43" t="s">
        <v>52</v>
      </c>
      <c r="E27" s="43" t="s">
        <v>52</v>
      </c>
      <c r="F27" s="43" t="s">
        <v>121</v>
      </c>
      <c r="G27" s="43" t="s">
        <v>121</v>
      </c>
      <c r="H27" s="43" t="s">
        <v>121</v>
      </c>
      <c r="I27" s="44" t="s">
        <v>52</v>
      </c>
    </row>
    <row r="28" spans="1:9" ht="13.5" thickBot="1">
      <c r="A28" s="97" t="s">
        <v>75</v>
      </c>
      <c r="B28" s="46" t="s">
        <v>50</v>
      </c>
      <c r="C28" s="33" t="s">
        <v>52</v>
      </c>
      <c r="D28" s="21" t="s">
        <v>52</v>
      </c>
      <c r="E28" s="21" t="s">
        <v>52</v>
      </c>
      <c r="F28" s="21" t="s">
        <v>121</v>
      </c>
      <c r="G28" s="21" t="s">
        <v>121</v>
      </c>
      <c r="H28" s="21" t="s">
        <v>121</v>
      </c>
      <c r="I28" s="34" t="s">
        <v>52</v>
      </c>
    </row>
    <row r="29" spans="1:9" ht="12.75">
      <c r="A29" s="40"/>
      <c r="B29" s="54"/>
      <c r="C29" s="20"/>
      <c r="D29" s="20"/>
      <c r="E29" s="20"/>
      <c r="F29" s="20"/>
      <c r="G29" s="20"/>
      <c r="H29" s="20"/>
      <c r="I29" s="20"/>
    </row>
    <row r="30" spans="1:9" ht="12.75">
      <c r="A30" s="31"/>
      <c r="B30" s="31"/>
      <c r="C30" s="20"/>
      <c r="D30" s="20"/>
      <c r="E30" s="20"/>
      <c r="F30" s="20"/>
      <c r="G30" s="20"/>
      <c r="H30" s="20"/>
      <c r="I30" s="20"/>
    </row>
    <row r="31" spans="1:9" ht="15.75" customHeight="1">
      <c r="A31" s="32" t="s">
        <v>245</v>
      </c>
      <c r="B31" s="32"/>
      <c r="C31" s="179" t="s">
        <v>244</v>
      </c>
      <c r="D31" s="36"/>
      <c r="E31" s="36" t="s">
        <v>29</v>
      </c>
      <c r="F31" s="20"/>
      <c r="G31" s="20"/>
      <c r="H31" s="20"/>
      <c r="I31" s="20"/>
    </row>
    <row r="32" spans="1:9" ht="12.75">
      <c r="A32" s="11" t="s">
        <v>31</v>
      </c>
      <c r="B32" s="11"/>
      <c r="C32" s="10"/>
      <c r="D32" s="8"/>
      <c r="E32" s="8" t="s">
        <v>206</v>
      </c>
      <c r="F32" s="8"/>
      <c r="G32" s="8"/>
      <c r="H32" s="8"/>
      <c r="I32" s="8"/>
    </row>
    <row r="33" spans="1:9" ht="12.75">
      <c r="A33" s="3"/>
      <c r="B33" s="3"/>
      <c r="C33" s="3"/>
      <c r="D33" s="8"/>
      <c r="E33" s="8"/>
      <c r="F33" s="17" t="s">
        <v>32</v>
      </c>
      <c r="G33" s="1"/>
      <c r="H33" s="8"/>
      <c r="I33" s="8"/>
    </row>
    <row r="34" spans="1:9" ht="12.75">
      <c r="A34" s="11" t="s">
        <v>243</v>
      </c>
      <c r="B34" s="11" t="s">
        <v>339</v>
      </c>
      <c r="C34" s="10"/>
      <c r="D34" s="8"/>
      <c r="E34" s="8"/>
      <c r="F34" s="8"/>
      <c r="G34" s="8"/>
      <c r="H34" s="8"/>
      <c r="I34" s="8"/>
    </row>
    <row r="35" spans="1:9" ht="12.75">
      <c r="A35" s="11" t="s">
        <v>33</v>
      </c>
      <c r="B35" s="11"/>
      <c r="C35" s="10"/>
      <c r="D35" s="8"/>
      <c r="E35" s="8"/>
      <c r="F35" s="8"/>
      <c r="G35" s="8"/>
      <c r="H35" s="8"/>
      <c r="I35" s="8"/>
    </row>
    <row r="36" spans="1:9" ht="12.75">
      <c r="A36" s="11"/>
      <c r="B36" s="11"/>
      <c r="C36" s="17"/>
      <c r="D36" s="8"/>
      <c r="E36" s="55"/>
      <c r="F36" s="8"/>
      <c r="G36" s="8"/>
      <c r="H36" s="8"/>
      <c r="I36" s="56"/>
    </row>
    <row r="37" spans="1:9" ht="16.5" customHeight="1">
      <c r="A37" s="81" t="s">
        <v>356</v>
      </c>
      <c r="B37" s="3"/>
      <c r="C37" s="3"/>
      <c r="D37" s="8"/>
      <c r="E37" s="8"/>
      <c r="F37" s="8"/>
      <c r="G37" s="8"/>
      <c r="H37" s="8"/>
      <c r="I37" s="56"/>
    </row>
  </sheetData>
  <sheetProtection/>
  <printOptions/>
  <pageMargins left="0.3937007874015748" right="0.3937007874015748" top="0.26" bottom="0.41" header="0.2" footer="0.2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111</cp:lastModifiedBy>
  <cp:lastPrinted>2016-06-06T13:37:12Z</cp:lastPrinted>
  <dcterms:created xsi:type="dcterms:W3CDTF">1999-06-18T11:49:53Z</dcterms:created>
  <dcterms:modified xsi:type="dcterms:W3CDTF">2016-06-06T13:37:17Z</dcterms:modified>
  <cp:category/>
  <cp:version/>
  <cp:contentType/>
  <cp:contentStatus/>
</cp:coreProperties>
</file>